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DG ASUNTOS ECONOMICOS\Plan de Recuperación y Resiliencia\Seguimiento del Plan\02 Ejecucion\Datos publicar 8 junio\"/>
    </mc:Choice>
  </mc:AlternateContent>
  <bookViews>
    <workbookView xWindow="0" yWindow="0" windowWidth="20490" windowHeight="7320"/>
  </bookViews>
  <sheets>
    <sheet name="1 Datos ejecución" sheetId="5" r:id="rId1"/>
    <sheet name="2 Distribucion a CCAA" sheetId="6" r:id="rId2"/>
    <sheet name="3 Distribucion por CCAA" sheetId="9" r:id="rId3"/>
    <sheet name="4 Conv. Resueltas AGE" sheetId="1" r:id="rId4"/>
    <sheet name="5 Conv. Resueltas AGE listado" sheetId="8" r:id="rId5"/>
    <sheet name="6  PERTE" sheetId="11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9" l="1"/>
  <c r="H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7" i="9"/>
  <c r="E7" i="6" l="1"/>
  <c r="E9" i="6" l="1"/>
  <c r="E27" i="9" l="1"/>
  <c r="F8" i="9" s="1"/>
  <c r="D8" i="9"/>
  <c r="D12" i="9"/>
  <c r="D13" i="9"/>
  <c r="D14" i="9"/>
  <c r="D15" i="9"/>
  <c r="D16" i="9"/>
  <c r="D19" i="9"/>
  <c r="D20" i="9"/>
  <c r="D21" i="9"/>
  <c r="D22" i="9"/>
  <c r="D23" i="9"/>
  <c r="D24" i="9"/>
  <c r="F17" i="9" l="1"/>
  <c r="F21" i="9"/>
  <c r="F20" i="9"/>
  <c r="F18" i="9"/>
  <c r="F26" i="9"/>
  <c r="F16" i="9"/>
  <c r="F25" i="9"/>
  <c r="F24" i="9"/>
  <c r="F13" i="9"/>
  <c r="F15" i="9"/>
  <c r="F7" i="9"/>
  <c r="F23" i="9"/>
  <c r="F12" i="9"/>
  <c r="G27" i="9"/>
  <c r="F22" i="9"/>
  <c r="F14" i="9"/>
  <c r="F19" i="9"/>
  <c r="F11" i="9"/>
  <c r="F10" i="9"/>
  <c r="F9" i="9"/>
  <c r="D11" i="9"/>
  <c r="D7" i="9"/>
  <c r="D18" i="9"/>
  <c r="D10" i="9"/>
  <c r="D25" i="9"/>
  <c r="D17" i="9"/>
  <c r="D9" i="9"/>
  <c r="H12" i="9" l="1"/>
  <c r="H20" i="9"/>
  <c r="H13" i="9"/>
  <c r="H26" i="9"/>
  <c r="H8" i="9"/>
  <c r="H16" i="9"/>
  <c r="H24" i="9"/>
  <c r="H10" i="9"/>
  <c r="H18" i="9"/>
  <c r="H11" i="9"/>
  <c r="H19" i="9"/>
  <c r="H21" i="9"/>
  <c r="H23" i="9"/>
  <c r="H15" i="9"/>
  <c r="H27" i="9" s="1"/>
  <c r="H22" i="9"/>
  <c r="H25" i="9"/>
  <c r="H17" i="9"/>
  <c r="H9" i="9"/>
  <c r="F27" i="9"/>
  <c r="D27" i="9"/>
  <c r="D7" i="1" l="1"/>
  <c r="C7" i="1"/>
</calcChain>
</file>

<file path=xl/sharedStrings.xml><?xml version="1.0" encoding="utf-8"?>
<sst xmlns="http://schemas.openxmlformats.org/spreadsheetml/2006/main" count="365" uniqueCount="267">
  <si>
    <t>Actuaciones de mejora de la calidad y fiabilidad en el servicio de Cercanías</t>
  </si>
  <si>
    <t>Ayudas a proyectos industriales de investigación, desarrollo e innovación en el ámbito de la industria manufacturera IDI</t>
  </si>
  <si>
    <t>Ayudas a universidades públicas para la modernización y digitalización del sistema universitario español</t>
  </si>
  <si>
    <t>Ayudas para la participación de películas españolas en festivales 2021</t>
  </si>
  <si>
    <t>Ayudas para la recualificación del sistema universitario español para 2021-2023</t>
  </si>
  <si>
    <t>Ayudas selectivas para la producción de largometrajes sobre proyecto 2021</t>
  </si>
  <si>
    <t>Constitución de la Red de Centros de Orientación, Emprendimiento, Acompañamiento e Innovación para el empleo y Planes de trabajo y actividades de los Centros de Orientación, Emprendimiento, Acompañamiento e Innovación para el empleo.</t>
  </si>
  <si>
    <t>Convenio Cámaras de Comercio</t>
  </si>
  <si>
    <t>Convenio ESS Espalación Bilbao</t>
  </si>
  <si>
    <t>Convenio Gestión de las ayudas para el apoyo de la actividad comercial en zonas rurales y turísticas (FEMP)</t>
  </si>
  <si>
    <t>Convenio Laboratorio Luz Sincrotrón</t>
  </si>
  <si>
    <t>Convenio Observatorio Astrofísico de Javalambre</t>
  </si>
  <si>
    <t>Convenio para la restauración de zonas degradadas por la actividad minera</t>
  </si>
  <si>
    <t>Convenio Red CIUDADES Saludables FEMP</t>
  </si>
  <si>
    <t>Convocatorias de subvenciones públicas para la ejecución de programas de formación de ámbito estatal dirigidas prioritariamente a las personas ocupadas: Turismo.</t>
  </si>
  <si>
    <t>Digitalización de las Cámaras de Comercio en el Exterior</t>
  </si>
  <si>
    <t>Dinamización e innovación de las capacidades industriales del SNS y su transferencia efectiva al sector productivo</t>
  </si>
  <si>
    <t>Infraestructuras Científicas Tecnológicas Singulares 2021</t>
  </si>
  <si>
    <t>Intermodalidad y logística</t>
  </si>
  <si>
    <t>Internacionalización Ayudas para la apertura de mercados</t>
  </si>
  <si>
    <t>ISCIII-Medicina de precision</t>
  </si>
  <si>
    <t>Línea digitalización de federaciones y asociaciones de exportadores 2021</t>
  </si>
  <si>
    <t>Mejora de la eficiencia energética en infraestructuras del Ministerio de Defensa</t>
  </si>
  <si>
    <t>Modernización de la Administración General del Estado</t>
  </si>
  <si>
    <t>Movilidad Sostenible</t>
  </si>
  <si>
    <t>Plan Nacional Xacobeo 2021</t>
  </si>
  <si>
    <t>Plan UniDigital RedIris</t>
  </si>
  <si>
    <t>Planes de Sostenibilidad Turística en Destino Xacobeo</t>
  </si>
  <si>
    <t>Programa Tecnológico Aeronaútico</t>
  </si>
  <si>
    <t>Programa Tecnológico de Automoción Sostenible</t>
  </si>
  <si>
    <t>Proyectos de innovación en materia de prevención de la institucionalización, desinstitucionalización y desarrollo de servicios de apoyo comunitarios en el ámbito de los cuidados de larga duración</t>
  </si>
  <si>
    <t>Proyectos Innovación FP 2021</t>
  </si>
  <si>
    <t>Proyectos innovadores en el despliegue de las tecnologías 5G avanza concesión directa</t>
  </si>
  <si>
    <t>Proyectos piloto proyecto Quantum ENIA - Red Española de Supercomputación</t>
  </si>
  <si>
    <t>Proyectos piloto singulares de comunidades energéticas (Programa CE IMPLEMENTA)</t>
  </si>
  <si>
    <t>Proyectos Pilotos Agenda Urbana</t>
  </si>
  <si>
    <t>Recualificación y movilidad UNED</t>
  </si>
  <si>
    <t>Red Nacional Transporte: Red Transeuropea de Transportes- Otras actuaciones</t>
  </si>
  <si>
    <t>Red Transeuropea de Transporte-Corredores europeos</t>
  </si>
  <si>
    <t>Red Transeuropea de Transportes - Otras actuaciones</t>
  </si>
  <si>
    <t>Rehabilitación edificios públicos AGE</t>
  </si>
  <si>
    <t>Soporte para la investigación clínica</t>
  </si>
  <si>
    <t>ÚNICO-Banda Ancha 2021</t>
  </si>
  <si>
    <t>Zonas de Bajas Emisiones Municipios</t>
  </si>
  <si>
    <t>Programa Kit Digital</t>
  </si>
  <si>
    <t>Fuente: Resoluciones de las convocatorias de los Ministerios, empresas y organismos dependientes de  la Administración General del Estado.</t>
  </si>
  <si>
    <t>Fuente: Ministerio de Hacienda y Función Pública, Secretaria de Estado Presupuestos y Gastos</t>
  </si>
  <si>
    <t>Fuente: Ministerio de Hacienda y Función Pública</t>
  </si>
  <si>
    <t xml:space="preserve"> Obligaciones reconocidas</t>
  </si>
  <si>
    <t>Compromisos</t>
  </si>
  <si>
    <t>Autorizaciones</t>
  </si>
  <si>
    <t>Crédito total</t>
  </si>
  <si>
    <t>Credito inicial</t>
  </si>
  <si>
    <t>Fecha</t>
  </si>
  <si>
    <t>DATOS DE EJECUCIÓN DEL PLAN DE RECUPERACIÓN 2021 - HASTA 31/12/2021 (M EUROS)</t>
  </si>
  <si>
    <t>Tabla 1.</t>
  </si>
  <si>
    <t>REACT-EU</t>
  </si>
  <si>
    <t>Plan de Recuperación</t>
  </si>
  <si>
    <t>Total</t>
  </si>
  <si>
    <t>Instrumento</t>
  </si>
  <si>
    <t>Tabla 2.</t>
  </si>
  <si>
    <t>TOTAL</t>
  </si>
  <si>
    <t>Acciones para favorecer la transversalidad de género en todas las políticas activas de empleo</t>
  </si>
  <si>
    <t>Actuaciones de conservación de la biodiversidad marina - Dirección General de la Biodiversidad, Bosques y Desertificación</t>
  </si>
  <si>
    <t>Actuaciones de restauración ecológica en el Mar Menor y su entorno - Dirección General de la Biodiversidad, Bosques y Desertificación</t>
  </si>
  <si>
    <t>Actuaciones refuerzo control y gestión comercio internacional especies (CITES) - Dirección General de la Biodiversidad, Bosques y Desertificación</t>
  </si>
  <si>
    <t>Adquisición de nuevas competencias para la transformación digital del Servicio Público de Empleo Estatal</t>
  </si>
  <si>
    <t>Convocatoria  Acciones de Programación Conjunta Internacional- Agencia Estatal de Investigación</t>
  </si>
  <si>
    <t>Convocatoria Acciones Dinamización Europa Investigadores-Agencia Estatal de Investigación</t>
  </si>
  <si>
    <t>Convocatoria Adquisición Equipamiento Científico-Técnico-Agencia Estatal de Investigación</t>
  </si>
  <si>
    <t>Convocatoria Ayudas Juan De La Cierva / Formación Posdoctoral- Agencia Estatal de Investigación</t>
  </si>
  <si>
    <t>Convocatoria Ayudas Juan De La Cierva / Incorporación- Agencia Estatal de Investigación</t>
  </si>
  <si>
    <t>Convocatoria Doctorados Industriales- Agencia Estatal de Investigación</t>
  </si>
  <si>
    <t>Convocatoria Europa Centros Tecnologicos- Agencia Estatal de Investigación</t>
  </si>
  <si>
    <t>Convocatoria Europa Excelencia- Agencia Estatal de Investigación</t>
  </si>
  <si>
    <t>Convocatoria Proyectos I+D+I Pruebas De Concepto- Agencia Estatal de Investigación</t>
  </si>
  <si>
    <t>Convocatoria Proyectos Líneas Estratégicas Colaboración- Agencia Estatal de Investigación</t>
  </si>
  <si>
    <t>Convocatoria Torres Quevedo- Agencia Estatal de Investigación</t>
  </si>
  <si>
    <t>Programa de apoyo a las Agrupaciones Empresariales Innovadoras 2021</t>
  </si>
  <si>
    <t>Ayudas a entidades locales territoriales y entidades públicas dependientes de las entidades locales territoriales para la creación de nuevas Aulas Mentor 2020</t>
  </si>
  <si>
    <t>Ayudas a entidades locales territoriales y entidades públicas dependientes de las entidades locales territoriales para la creación de nuevas Aulas Mentor 2021-1</t>
  </si>
  <si>
    <t>Ayudas a entidades locales territoriales y entidades públicas dependientes de las entidades locales territoriales para la creación de nuevas Aulas Mentor 2021-2</t>
  </si>
  <si>
    <t>Aulas digitalizadas en centros docentes públicos del Ministerio de Educación y Formación Profesional</t>
  </si>
  <si>
    <t>Convocatoria Cervera Centros Tecnológicos de Excelencia 2021</t>
  </si>
  <si>
    <t>Garantías para la financiación de operaciones de inversión realizadas por la Compañía Española de Reafianzamiento SA (CERSA)</t>
  </si>
  <si>
    <t>Construcción y renovación de bases contra incendios forestales - Dirección General de la Biodiversidad, Bosques y Desertificación</t>
  </si>
  <si>
    <t>Convenio Centro Nacional Investigación  Almacenamiento Energético-Extremadura</t>
  </si>
  <si>
    <t>Convenio Ciberseguridad Universidad de León</t>
  </si>
  <si>
    <t>Convenio de investigación  Secretaría General de Pesca-AZTI</t>
  </si>
  <si>
    <t>Convenio de investigación Secretaría General de Pesca-IEO CSIC</t>
  </si>
  <si>
    <t>Convenio de investigación Secretaría General de Pesca-Universidad de Las Palmas de Gran Canarias</t>
  </si>
  <si>
    <t>Convenio de investigación Secretaría General de Pesca-Universidad de León</t>
  </si>
  <si>
    <t>Creación escuelas infantiles 1º ciclo en Ceuta y Melilla</t>
  </si>
  <si>
    <t>Adquisición e instalación de sistemas de seguimiento electrónico remoto (REM), para el cumplimiento de la obligación de desembarque, para la digitalización de la flota de pequeña escala y para el apoyo al sector pesquero extractivo, acuícola, comercializador y transformador (Disposición adicional 3ª RD854/2021)</t>
  </si>
  <si>
    <t>Adquisición e instalación de sistemas de seguimiento electrónico remoto (REM), para el cumplimiento de la obligación de desembarque, para la digitalización de la flota de pequeña escala y para el apoyo al sector pesquero extractivo, acuícola, comercializador y transformadorDisposición Adicional Primera R.D. 854/2021</t>
  </si>
  <si>
    <t>Digitalización centros públicos de educación, titularidad Ministerio de Educación y Formación Profesional</t>
  </si>
  <si>
    <t>Actuaciones de digitalización y mejora de la gestión de la información - Dirección General de la Biodiversidad, Bosques y Desertificación</t>
  </si>
  <si>
    <t>Dotación de medios para el sistema de gestión de la biodiversidad marina -Dirección General de la Biodiversidad, Bosques y Desertificación</t>
  </si>
  <si>
    <t>Emprendedoras digitales 2021</t>
  </si>
  <si>
    <t>Emprendedoras digitales 2022</t>
  </si>
  <si>
    <t>Formación con compromiso de contratación e inserción de mujeres víctimas de violencia de género, trata o explotación sexual</t>
  </si>
  <si>
    <t>Actuaciones para la conservación y mejora de la biodiversidad-Fundación Biodiversidad</t>
  </si>
  <si>
    <t>Industria conectada 4.0-Activa Financiación</t>
  </si>
  <si>
    <t>ISCIII-Plataforma de Biobancos y Biomodelos</t>
  </si>
  <si>
    <t>ISCIII- Red de investigación en cronicidad, atención primaria y promoción de la salud (RICAPPS)</t>
  </si>
  <si>
    <t>ISCIII-Investigación clínica independiente</t>
  </si>
  <si>
    <t>ISCIII-Primary care interventions to prevent maternal and child chronic diseases of perinatal and developmental origin</t>
  </si>
  <si>
    <t>ISCIII-Red de investigación en atención primaria de adicciones (RIAPAd)</t>
  </si>
  <si>
    <t>ISCIII-Ricors Terav</t>
  </si>
  <si>
    <t>ISCIII-Ricors 2040</t>
  </si>
  <si>
    <t>ISCIII-Ricors-Ictus</t>
  </si>
  <si>
    <t>ISCIII-Acción Estratégica en Salud 2021-2023 Enfermedades Inflamatorias</t>
  </si>
  <si>
    <t>Mejora de conocimiento de la biodiversidad y el patrimonio natural - Dirección General de la Biodiversidad, Bosques y Desertificación</t>
  </si>
  <si>
    <t>Mejora de la información territorial a escala nacional -Dirección General de la Biodiversidad, Bosques y Desertificación</t>
  </si>
  <si>
    <t>Ayudas para el apoyo a mercados, zonas urbanas comerciales, comercio no sedentario y canales cortos de comercialización</t>
  </si>
  <si>
    <t>Ayudas para el fortalecimiento de la actividad comercial en zonas turísticas</t>
  </si>
  <si>
    <t>Ayudas para el apoyo de la actividad comercial en zonas rurales</t>
  </si>
  <si>
    <t>Misiones I+D en Inteligencia Artificial 2021</t>
  </si>
  <si>
    <t>Misiones para  impulsar el avance y la capacitación tecnológica de la industria biofarmacéutica española para fomentar actuaciones de I+D en el ámbito de las terapias avanzadas, las vacunas y terapias dirigidas.</t>
  </si>
  <si>
    <t>Misiones para impulsar el desarrollo del turismo explotando las posibilidades de la tecnología</t>
  </si>
  <si>
    <t>Misiones para impulsar la agricultura española del siglo XXI: sostenible, inteligente, eficiente en el consumo de recursos hídricos e insumos agrícolas adaptada al Cambio Climático</t>
  </si>
  <si>
    <t>Misiones para impulsar la industria española en la revolución industrial del siglo XXI</t>
  </si>
  <si>
    <t>Misiones para impulsar un transporte intermodal sostenible e inteligente</t>
  </si>
  <si>
    <t>Misiones para impulsar una energía segura, eficiente y limpia para el siglo XXI</t>
  </si>
  <si>
    <t>Misiones para el impulso a la seguridad de la información, la privacidad y la ciberseguridad a la economía y la sociedad española del siglo XXI</t>
  </si>
  <si>
    <t>Misiones para el impulso de la computación de alto rendimiento</t>
  </si>
  <si>
    <t>Misiones para el impulso de la economía circular mediante nuevas tecnologías de reciclado y valorización de residuos de compuestos poliméricos en España.</t>
  </si>
  <si>
    <t>Actuaciones de mitigación del riesgo de inundaciones</t>
  </si>
  <si>
    <t>Modernización de laboratorios de sanidad animal y vegetal Ministerio de Agricultura, Pesca y Alimentación</t>
  </si>
  <si>
    <t>Ayudas para apoyar la creación y consolidación de empresas de base tecnológica-NEOTEC</t>
  </si>
  <si>
    <t>Plan Complementario de agroalimentación</t>
  </si>
  <si>
    <t>Plan Complementario de astrofísica y física de altas energías</t>
  </si>
  <si>
    <t xml:space="preserve">Plan Complementario de biodiversidad </t>
  </si>
  <si>
    <t>Plan Complementario de  biotecnología para la salud</t>
  </si>
  <si>
    <t>Plan Complementario de ciencias marinas</t>
  </si>
  <si>
    <t>Plan complementario de comunicaciónes cuánticas</t>
  </si>
  <si>
    <t>Plan complementario de energía e Hidrógeno renovable</t>
  </si>
  <si>
    <t>Plan Complementario de materiales avanzados</t>
  </si>
  <si>
    <t>Plan de mejora, eficiencia y sostenibilidad en regadíos 2021</t>
  </si>
  <si>
    <t>Programa de cooperación territorial para la Orientación, Avance y Enriquecimiento educativo en centros de especial complejidad educativa (Programa PROA+), CEUTA Y MELILLA</t>
  </si>
  <si>
    <t>Proyectos piloto de empleo</t>
  </si>
  <si>
    <t>Proyectos piloto de inclusión</t>
  </si>
  <si>
    <t>Agroinnpulso 2021 y 2022</t>
  </si>
  <si>
    <t xml:space="preserve">Aportación a Radio Televisión Española para la formación en capacidades  digitales </t>
  </si>
  <si>
    <t>Convocatoria para el año 2021 de subvenciones a agrupaciones de entidades que realicen proyectos de inversión y reforma en materia de investigación para el desarrollo tecnológico, la innovación y el equilibrio de la cadena de comercialización RD 685/2021</t>
  </si>
  <si>
    <t>Reducción brecha digital entre alumnado Ceuta y Melilla</t>
  </si>
  <si>
    <t>Restauración de ecosistemas fluviales</t>
  </si>
  <si>
    <t>Aportación para el Desarrollo y despliegue de infraestructuras de telecomunicaciones de quinta generación 5G- ADIF Alta Velocidad</t>
  </si>
  <si>
    <t>Aportación a la Corporación de Radio y Televisión Española RTVE PLAY</t>
  </si>
  <si>
    <t>Subproyecto “Redundancia de la Red Óptica Marítima Red IRIS Tenerife-La Palma. Instituto de Astrofísica de Canarias (IAC)</t>
  </si>
  <si>
    <t>Ayuda a  la Spain Film Commission para promover la difusión del territorio como destino de rodajes, contribuir a la imagen de España e impulsar la industria y profesionales audiovisuales</t>
  </si>
  <si>
    <t>Ayudas a entidades del Tercer Sector para proyectos de innovación e investigación orientados a la modernización de los servicios sociales y de los modelos de atención y cuidado a personas mayores, a la infancia y a personas sin hogar</t>
  </si>
  <si>
    <t>Red Ciudades Patrimonio</t>
  </si>
  <si>
    <t>* Se incorporan 715 licitaciones de los Centros Gestores del Ministerio de Transportes, Movilidad y Agenda Urbana.</t>
  </si>
  <si>
    <t>DATOS DE EJECUCIÓN DEL PLAN DE RECUPERACIÓN 2022 - HASTA 02/06/2022 (M EUROS)</t>
  </si>
  <si>
    <t>Tabla 3.</t>
  </si>
  <si>
    <t>%</t>
  </si>
  <si>
    <t>Andalucía</t>
  </si>
  <si>
    <t>Aragón</t>
  </si>
  <si>
    <t>Asturias</t>
  </si>
  <si>
    <t>Baleares</t>
  </si>
  <si>
    <t>Canarias</t>
  </si>
  <si>
    <t>Cantabria</t>
  </si>
  <si>
    <t>Castilla- La Mancha</t>
  </si>
  <si>
    <t>Castilla y León</t>
  </si>
  <si>
    <t>Cataluña</t>
  </si>
  <si>
    <t>Ceuta</t>
  </si>
  <si>
    <t>Extremadura</t>
  </si>
  <si>
    <t>Galicia</t>
  </si>
  <si>
    <t>La Rioja</t>
  </si>
  <si>
    <t>Madrid</t>
  </si>
  <si>
    <t>Melilla</t>
  </si>
  <si>
    <t>Murcia</t>
  </si>
  <si>
    <t>Navarra</t>
  </si>
  <si>
    <t>País Vasco</t>
  </si>
  <si>
    <t>Valencia</t>
  </si>
  <si>
    <t>Pendiente de asignacion*</t>
  </si>
  <si>
    <t>-</t>
  </si>
  <si>
    <t>DISTRIBUCIÓN DE FONDOS A CCAA - HASTA 02/06/2022 (EUROS)</t>
  </si>
  <si>
    <t>DISTRIBUCIÓN DE FONDOS A LAS COMUNIDADES AUTÓNOMAS - HASTA 02/06/2022 (M EUROS)</t>
  </si>
  <si>
    <t>Tabla 4.</t>
  </si>
  <si>
    <t>C1.I1</t>
  </si>
  <si>
    <t>C1.I3</t>
  </si>
  <si>
    <t>C10.I1</t>
  </si>
  <si>
    <t>C11.I1</t>
  </si>
  <si>
    <t>C11.I4</t>
  </si>
  <si>
    <t>C12.I2</t>
  </si>
  <si>
    <t>C13.I2</t>
  </si>
  <si>
    <t>C13.I3</t>
  </si>
  <si>
    <t>C13.I4</t>
  </si>
  <si>
    <t>C13.I5</t>
  </si>
  <si>
    <t>C14.I1</t>
  </si>
  <si>
    <t>C15.I1</t>
  </si>
  <si>
    <t>C15.I6</t>
  </si>
  <si>
    <t>C15.I7</t>
  </si>
  <si>
    <t>C16</t>
  </si>
  <si>
    <t>C16.R1</t>
  </si>
  <si>
    <t>C17.I1</t>
  </si>
  <si>
    <t>C17.I2</t>
  </si>
  <si>
    <t>C17.I3</t>
  </si>
  <si>
    <t>C17.I4</t>
  </si>
  <si>
    <t>C17.I5</t>
  </si>
  <si>
    <t>C17.I6</t>
  </si>
  <si>
    <t>C17.I7</t>
  </si>
  <si>
    <t>C17.I8</t>
  </si>
  <si>
    <t>C17.I9</t>
  </si>
  <si>
    <t>C18.I2</t>
  </si>
  <si>
    <t>C19.I2</t>
  </si>
  <si>
    <t>C19.I3</t>
  </si>
  <si>
    <t>C2.I6</t>
  </si>
  <si>
    <t>C20.I1</t>
  </si>
  <si>
    <t>C20.I3</t>
  </si>
  <si>
    <t>C21.I2</t>
  </si>
  <si>
    <t>C21.I4</t>
  </si>
  <si>
    <t>C21.I5</t>
  </si>
  <si>
    <t>C22.I1</t>
  </si>
  <si>
    <t>C22.I2</t>
  </si>
  <si>
    <t>C23.I4</t>
  </si>
  <si>
    <t>C23.I7</t>
  </si>
  <si>
    <t>C25.I1</t>
  </si>
  <si>
    <t>C3.I1</t>
  </si>
  <si>
    <t>C3.I2</t>
  </si>
  <si>
    <t>C3.I7</t>
  </si>
  <si>
    <t>C3.I8</t>
  </si>
  <si>
    <t>C3.I9</t>
  </si>
  <si>
    <t>C4.I1</t>
  </si>
  <si>
    <t>C4.I2</t>
  </si>
  <si>
    <t>C4.I3</t>
  </si>
  <si>
    <t>C4.I4</t>
  </si>
  <si>
    <t>C5.I2</t>
  </si>
  <si>
    <t>C6.I1</t>
  </si>
  <si>
    <t>C6.I2</t>
  </si>
  <si>
    <t>C6.I3</t>
  </si>
  <si>
    <t>C7.R3</t>
  </si>
  <si>
    <t>C3.I5</t>
  </si>
  <si>
    <t>C23.I3</t>
  </si>
  <si>
    <t>C13.I1</t>
  </si>
  <si>
    <t>C23.I2</t>
  </si>
  <si>
    <t>C23.I5</t>
  </si>
  <si>
    <t>Fecha de aprobación por el Consejo de Ministros</t>
  </si>
  <si>
    <t>PERTE VEC</t>
  </si>
  <si>
    <t>PERTE SALUD</t>
  </si>
  <si>
    <t>PERTE ERHA</t>
  </si>
  <si>
    <t>PERTE AGROALIMENTARIO</t>
  </si>
  <si>
    <t>PERTE NUEVA ECONOMÍA DE LA LENGUA</t>
  </si>
  <si>
    <t>PERTE ECONOMÍA CIRCULAR</t>
  </si>
  <si>
    <t>--</t>
  </si>
  <si>
    <t>PERTE SECTOR NAVAL</t>
  </si>
  <si>
    <t>PERTE AEROESPACIAL</t>
  </si>
  <si>
    <t>PERTE DIGITALIZACIÓN CICLO DEL AGUA</t>
  </si>
  <si>
    <t>PERTE MICROELECTRÓNICA</t>
  </si>
  <si>
    <t>PERTE ECONOMÍA SOCIAL Y DE LOS CUIDADOS</t>
  </si>
  <si>
    <t>CCAA</t>
  </si>
  <si>
    <t>Nº de Convocatorias</t>
  </si>
  <si>
    <t>Beneficiarios</t>
  </si>
  <si>
    <t>Importe (M€)</t>
  </si>
  <si>
    <t>Tabla 5.</t>
  </si>
  <si>
    <t>PERTE</t>
  </si>
  <si>
    <t xml:space="preserve">Convocatorias </t>
  </si>
  <si>
    <t>Inversión</t>
  </si>
  <si>
    <r>
      <rPr>
        <b/>
        <sz val="11"/>
        <color theme="1"/>
        <rFont val="Calibri"/>
        <family val="2"/>
        <scheme val="minor"/>
      </rPr>
      <t xml:space="preserve">*Pendiente de asignación: </t>
    </r>
    <r>
      <rPr>
        <sz val="11"/>
        <color theme="1"/>
        <rFont val="Calibri"/>
        <family val="2"/>
        <scheme val="minor"/>
      </rPr>
      <t xml:space="preserve">financiación destinada a CCAA donde aún no se ha producido la distribución regional. Consignada en el Real Decreto por el que se regula la concesión directa de ayudas a organismos públicos de Investigación y universidades públicas españolas para la realización de proyectos innovadores en el despliegue de las tecnologías 5G avanzado y 6G. </t>
    </r>
  </si>
  <si>
    <t>Tabla 6.</t>
  </si>
  <si>
    <t xml:space="preserve">CONVOCATORIAS RESUELTAS POR LA ADMINISTRACIÓN GENERAL DEL ESTADO EN EL MARCO DEL PLAN DE RECUPERACIÓN, TRANSFORMACIÓN Y RESILIENCIA - 02/06/2022 </t>
  </si>
  <si>
    <t>CONVOCATORIAS RESUELTAS POR LA ADMINISTRACIÓN GENERAL DEL ESTADO EN EL MARCO DEL PLAN DE RECUPERACIÓN, TRANSFORMACIÓN Y RESILIENCIA - 02/06/2022 (M EUROS)</t>
  </si>
  <si>
    <t>ESTADO DE SITUACIÓN DE PERTE 02/06/2022 (M EUROS)</t>
  </si>
  <si>
    <t>Presupuesto Público (M€)</t>
  </si>
  <si>
    <t>Convocatorias resueltas  y abiertas (M€)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</si>
</sst>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0000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14" fontId="2" fillId="0" borderId="0" xfId="0" applyNumberFormat="1" applyFont="1" applyBorder="1"/>
    <xf numFmtId="0" fontId="0" fillId="0" borderId="0" xfId="0" applyFont="1"/>
    <xf numFmtId="0" fontId="3" fillId="0" borderId="0" xfId="0" applyFont="1" applyAlignment="1"/>
    <xf numFmtId="0" fontId="0" fillId="0" borderId="0" xfId="0" applyFont="1" applyAlignment="1"/>
    <xf numFmtId="0" fontId="3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 shrinkToFit="1"/>
    </xf>
    <xf numFmtId="16" fontId="4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3" borderId="0" xfId="0" applyFont="1" applyFill="1"/>
    <xf numFmtId="0" fontId="2" fillId="3" borderId="0" xfId="0" applyFont="1" applyFill="1"/>
    <xf numFmtId="0" fontId="3" fillId="3" borderId="0" xfId="0" applyFont="1" applyFill="1" applyAlignment="1"/>
    <xf numFmtId="0" fontId="0" fillId="3" borderId="0" xfId="0" applyFont="1" applyFill="1" applyAlignment="1"/>
    <xf numFmtId="0" fontId="3" fillId="3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justify" vertical="center" wrapText="1"/>
    </xf>
    <xf numFmtId="165" fontId="0" fillId="3" borderId="0" xfId="0" applyNumberFormat="1" applyFont="1" applyFill="1"/>
    <xf numFmtId="0" fontId="2" fillId="0" borderId="2" xfId="0" applyFont="1" applyBorder="1" applyAlignment="1">
      <alignment vertical="center"/>
    </xf>
    <xf numFmtId="0" fontId="0" fillId="3" borderId="2" xfId="0" applyFont="1" applyFill="1" applyBorder="1"/>
    <xf numFmtId="0" fontId="4" fillId="3" borderId="0" xfId="0" applyFont="1" applyFill="1" applyBorder="1" applyAlignment="1">
      <alignment horizontal="center" vertical="center" wrapText="1"/>
    </xf>
    <xf numFmtId="3" fontId="4" fillId="3" borderId="0" xfId="0" applyNumberFormat="1" applyFont="1" applyFill="1" applyBorder="1"/>
    <xf numFmtId="10" fontId="4" fillId="3" borderId="0" xfId="0" applyNumberFormat="1" applyFont="1" applyFill="1" applyBorder="1"/>
    <xf numFmtId="10" fontId="4" fillId="3" borderId="0" xfId="0" applyNumberFormat="1" applyFont="1" applyFill="1" applyBorder="1" applyAlignment="1">
      <alignment horizontal="right"/>
    </xf>
    <xf numFmtId="0" fontId="9" fillId="4" borderId="2" xfId="0" applyFont="1" applyFill="1" applyBorder="1" applyAlignment="1">
      <alignment horizontal="left" vertical="center"/>
    </xf>
    <xf numFmtId="3" fontId="9" fillId="4" borderId="2" xfId="0" applyNumberFormat="1" applyFont="1" applyFill="1" applyBorder="1" applyAlignment="1">
      <alignment horizontal="right" vertical="center"/>
    </xf>
    <xf numFmtId="0" fontId="0" fillId="3" borderId="0" xfId="0" applyFont="1" applyFill="1" applyAlignment="1">
      <alignment wrapText="1"/>
    </xf>
    <xf numFmtId="0" fontId="0" fillId="0" borderId="2" xfId="0" applyFont="1" applyBorder="1" applyAlignment="1">
      <alignment vertical="center"/>
    </xf>
    <xf numFmtId="3" fontId="0" fillId="3" borderId="2" xfId="0" applyNumberFormat="1" applyFont="1" applyFill="1" applyBorder="1"/>
    <xf numFmtId="3" fontId="0" fillId="3" borderId="0" xfId="0" applyNumberFormat="1" applyFont="1" applyFill="1"/>
    <xf numFmtId="0" fontId="0" fillId="2" borderId="1" xfId="0" applyFont="1" applyFill="1" applyBorder="1" applyAlignment="1">
      <alignment horizontal="center"/>
    </xf>
    <xf numFmtId="3" fontId="0" fillId="2" borderId="1" xfId="1" applyNumberFormat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0" borderId="0" xfId="0" applyFont="1" applyBorder="1"/>
    <xf numFmtId="3" fontId="0" fillId="0" borderId="0" xfId="0" applyNumberFormat="1" applyFont="1" applyBorder="1"/>
    <xf numFmtId="44" fontId="0" fillId="0" borderId="0" xfId="1" applyFont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0" fontId="0" fillId="2" borderId="1" xfId="0" applyFont="1" applyFill="1" applyBorder="1" applyAlignment="1">
      <alignment horizontal="center" wrapText="1"/>
    </xf>
    <xf numFmtId="164" fontId="0" fillId="0" borderId="0" xfId="0" applyNumberFormat="1" applyFont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/>
    <xf numFmtId="0" fontId="0" fillId="0" borderId="0" xfId="0" applyFont="1" applyFill="1" applyAlignment="1">
      <alignment horizontal="center"/>
    </xf>
    <xf numFmtId="4" fontId="0" fillId="0" borderId="0" xfId="0" applyNumberFormat="1" applyFont="1" applyAlignment="1">
      <alignment wrapText="1"/>
    </xf>
    <xf numFmtId="4" fontId="0" fillId="0" borderId="0" xfId="0" applyNumberFormat="1" applyFont="1"/>
    <xf numFmtId="4" fontId="9" fillId="4" borderId="2" xfId="0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/>
    </xf>
    <xf numFmtId="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 vertical="top"/>
    </xf>
    <xf numFmtId="0" fontId="0" fillId="2" borderId="1" xfId="0" applyFont="1" applyFill="1" applyBorder="1" applyAlignment="1">
      <alignment horizontal="right" vertical="top"/>
    </xf>
    <xf numFmtId="0" fontId="0" fillId="0" borderId="0" xfId="0" applyFont="1" applyFill="1" applyAlignment="1">
      <alignment horizontal="right" vertical="top"/>
    </xf>
    <xf numFmtId="9" fontId="9" fillId="4" borderId="2" xfId="2" applyFont="1" applyFill="1" applyBorder="1" applyAlignment="1">
      <alignment horizontal="right" vertical="center"/>
    </xf>
    <xf numFmtId="3" fontId="7" fillId="3" borderId="0" xfId="1" applyNumberFormat="1" applyFont="1" applyFill="1" applyBorder="1" applyAlignment="1">
      <alignment horizontal="right" vertical="center" wrapText="1"/>
    </xf>
    <xf numFmtId="3" fontId="8" fillId="4" borderId="2" xfId="0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right" vertical="center"/>
    </xf>
    <xf numFmtId="3" fontId="7" fillId="3" borderId="0" xfId="1" applyNumberFormat="1" applyFont="1" applyFill="1" applyBorder="1" applyAlignment="1">
      <alignment horizontal="center" vertical="center" wrapText="1"/>
    </xf>
    <xf numFmtId="166" fontId="0" fillId="0" borderId="0" xfId="1" applyNumberFormat="1" applyFont="1" applyBorder="1"/>
    <xf numFmtId="3" fontId="0" fillId="0" borderId="0" xfId="0" applyNumberFormat="1" applyFont="1"/>
    <xf numFmtId="0" fontId="3" fillId="0" borderId="0" xfId="0" applyFont="1" applyAlignment="1"/>
    <xf numFmtId="0" fontId="0" fillId="0" borderId="0" xfId="0" applyFont="1" applyAlignment="1"/>
    <xf numFmtId="0" fontId="0" fillId="0" borderId="2" xfId="0" applyFont="1" applyBorder="1" applyAlignment="1">
      <alignment horizontal="left" vertical="center" wrapText="1"/>
    </xf>
    <xf numFmtId="0" fontId="0" fillId="0" borderId="2" xfId="0" applyBorder="1" applyAlignment="1"/>
    <xf numFmtId="3" fontId="7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0" xfId="0" applyFont="1" applyFill="1" applyAlignment="1"/>
    <xf numFmtId="0" fontId="0" fillId="3" borderId="0" xfId="0" applyFont="1" applyFill="1" applyAlignment="1"/>
    <xf numFmtId="0" fontId="0" fillId="3" borderId="2" xfId="0" applyFont="1" applyFill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0" fillId="0" borderId="2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193395</xdr:colOff>
      <xdr:row>14</xdr:row>
      <xdr:rowOff>142875</xdr:rowOff>
    </xdr:from>
    <xdr:to>
      <xdr:col>7</xdr:col>
      <xdr:colOff>0</xdr:colOff>
      <xdr:row>34</xdr:row>
      <xdr:rowOff>66675</xdr:rowOff>
    </xdr:to>
    <xdr:pic>
      <xdr:nvPicPr>
        <xdr:cNvPr id="2" name="Imagen 1" descr="cid:image001.png@01D875D7.DD9BE6F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95" y="3171825"/>
          <a:ext cx="6369330" cy="373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incotur.gob.es/PortalAyudas/mercados-sostenibles-zonas-rurale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6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3.5703125" style="2" customWidth="1"/>
    <col min="2" max="2" width="7.28515625" style="2" bestFit="1" customWidth="1"/>
    <col min="3" max="3" width="19" style="2" customWidth="1"/>
    <col min="4" max="4" width="15.28515625" style="2" customWidth="1"/>
    <col min="5" max="5" width="19.28515625" style="2" bestFit="1" customWidth="1"/>
    <col min="6" max="6" width="17.28515625" style="2" bestFit="1" customWidth="1"/>
    <col min="7" max="7" width="16.7109375" style="2" bestFit="1" customWidth="1"/>
    <col min="8" max="8" width="11.42578125" style="2"/>
    <col min="9" max="9" width="12" style="2" bestFit="1" customWidth="1"/>
    <col min="10" max="16384" width="11.42578125" style="2"/>
  </cols>
  <sheetData>
    <row r="2" spans="2:10" x14ac:dyDescent="0.25">
      <c r="B2" s="61" t="s">
        <v>55</v>
      </c>
      <c r="C2" s="62"/>
      <c r="D2" s="62"/>
      <c r="E2" s="62"/>
      <c r="F2" s="62"/>
    </row>
    <row r="3" spans="2:10" x14ac:dyDescent="0.25">
      <c r="B3" s="3"/>
      <c r="C3" s="4"/>
      <c r="D3" s="4"/>
      <c r="E3" s="4"/>
      <c r="F3" s="4"/>
    </row>
    <row r="4" spans="2:10" x14ac:dyDescent="0.25">
      <c r="B4" s="5" t="s">
        <v>154</v>
      </c>
      <c r="C4" s="5"/>
    </row>
    <row r="5" spans="2:10" x14ac:dyDescent="0.25">
      <c r="B5" s="5"/>
      <c r="C5" s="5"/>
    </row>
    <row r="6" spans="2:10" ht="30" x14ac:dyDescent="0.25">
      <c r="B6" s="6" t="s">
        <v>53</v>
      </c>
      <c r="C6" s="6" t="s">
        <v>52</v>
      </c>
      <c r="D6" s="7" t="s">
        <v>51</v>
      </c>
      <c r="E6" s="7" t="s">
        <v>50</v>
      </c>
      <c r="F6" s="7" t="s">
        <v>49</v>
      </c>
      <c r="G6" s="7" t="s">
        <v>48</v>
      </c>
    </row>
    <row r="7" spans="2:10" ht="15.4" customHeight="1" x14ac:dyDescent="0.25">
      <c r="B7" s="8">
        <v>44714</v>
      </c>
      <c r="C7" s="9">
        <v>26900.229370000001</v>
      </c>
      <c r="D7" s="9">
        <v>28246.053090000001</v>
      </c>
      <c r="E7" s="9">
        <v>11754.851500000001</v>
      </c>
      <c r="F7" s="9">
        <v>7949.8124499999994</v>
      </c>
      <c r="G7" s="9">
        <v>3109.4753200000005</v>
      </c>
    </row>
    <row r="9" spans="2:10" x14ac:dyDescent="0.25">
      <c r="B9" s="5" t="s">
        <v>54</v>
      </c>
    </row>
    <row r="10" spans="2:10" x14ac:dyDescent="0.25">
      <c r="B10" s="5"/>
    </row>
    <row r="11" spans="2:10" ht="30" x14ac:dyDescent="0.25">
      <c r="B11" s="6" t="s">
        <v>53</v>
      </c>
      <c r="C11" s="6" t="s">
        <v>52</v>
      </c>
      <c r="D11" s="7" t="s">
        <v>51</v>
      </c>
      <c r="E11" s="7" t="s">
        <v>50</v>
      </c>
      <c r="F11" s="7" t="s">
        <v>49</v>
      </c>
      <c r="G11" s="7" t="s">
        <v>48</v>
      </c>
      <c r="I11" s="60"/>
      <c r="J11" s="60"/>
    </row>
    <row r="12" spans="2:10" ht="15.4" customHeight="1" x14ac:dyDescent="0.25">
      <c r="B12" s="8">
        <v>44926</v>
      </c>
      <c r="C12" s="9">
        <v>24198.283029999999</v>
      </c>
      <c r="D12" s="9">
        <v>24198.283029999999</v>
      </c>
      <c r="E12" s="9">
        <v>22128.257669999999</v>
      </c>
      <c r="F12" s="9">
        <v>20976.92913</v>
      </c>
      <c r="G12" s="9">
        <v>20044.067159999999</v>
      </c>
    </row>
    <row r="14" spans="2:10" ht="13.9" customHeight="1" x14ac:dyDescent="0.25">
      <c r="B14" s="63" t="s">
        <v>47</v>
      </c>
      <c r="C14" s="63"/>
      <c r="D14" s="63"/>
      <c r="E14" s="64"/>
      <c r="F14" s="64"/>
      <c r="G14" s="64"/>
    </row>
    <row r="36" spans="2:2" x14ac:dyDescent="0.25">
      <c r="B36" s="10" t="s">
        <v>46</v>
      </c>
    </row>
  </sheetData>
  <mergeCells count="2">
    <mergeCell ref="B2:F2"/>
    <mergeCell ref="B14:G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14"/>
  <sheetViews>
    <sheetView workbookViewId="0">
      <selection activeCell="B15" sqref="B15"/>
    </sheetView>
  </sheetViews>
  <sheetFormatPr baseColWidth="10" defaultRowHeight="15" x14ac:dyDescent="0.25"/>
  <cols>
    <col min="1" max="1" width="5.140625" style="2" customWidth="1"/>
    <col min="2" max="2" width="85.28515625" style="2" bestFit="1" customWidth="1"/>
    <col min="3" max="3" width="13.7109375" style="2" bestFit="1" customWidth="1"/>
    <col min="4" max="6" width="11.5703125" style="11"/>
    <col min="7" max="7" width="13.85546875" style="11" customWidth="1"/>
    <col min="8" max="72" width="11.5703125" style="11"/>
    <col min="73" max="16384" width="11.42578125" style="2"/>
  </cols>
  <sheetData>
    <row r="1" spans="1:74" s="11" customFormat="1" ht="9.75" customHeight="1" x14ac:dyDescent="0.25"/>
    <row r="2" spans="1:74" s="12" customFormat="1" x14ac:dyDescent="0.25">
      <c r="B2" s="67" t="s">
        <v>60</v>
      </c>
      <c r="C2" s="68"/>
      <c r="D2" s="68"/>
      <c r="E2" s="68"/>
      <c r="F2" s="68"/>
    </row>
    <row r="3" spans="1:74" s="12" customFormat="1" ht="11.25" customHeight="1" x14ac:dyDescent="0.25">
      <c r="B3" s="13"/>
      <c r="C3" s="14"/>
      <c r="D3" s="14"/>
      <c r="E3" s="14"/>
      <c r="F3" s="14"/>
    </row>
    <row r="4" spans="1:74" s="11" customFormat="1" x14ac:dyDescent="0.25">
      <c r="B4" s="15" t="s">
        <v>179</v>
      </c>
    </row>
    <row r="5" spans="1:74" s="11" customFormat="1" ht="9.75" customHeight="1" x14ac:dyDescent="0.25">
      <c r="B5" s="15"/>
    </row>
    <row r="6" spans="1:74" x14ac:dyDescent="0.25">
      <c r="A6" s="11"/>
      <c r="B6" s="16" t="s">
        <v>59</v>
      </c>
      <c r="C6" s="16">
        <v>2021</v>
      </c>
      <c r="D6" s="16">
        <v>2022</v>
      </c>
      <c r="E6" s="16" t="s">
        <v>58</v>
      </c>
      <c r="BU6" s="11"/>
      <c r="BV6" s="11"/>
    </row>
    <row r="7" spans="1:74" x14ac:dyDescent="0.25">
      <c r="A7" s="11"/>
      <c r="B7" s="17" t="s">
        <v>57</v>
      </c>
      <c r="C7" s="58">
        <v>11246.812098787499</v>
      </c>
      <c r="D7" s="58">
        <v>4334.6264760369995</v>
      </c>
      <c r="E7" s="55">
        <f>+C7+D7</f>
        <v>15581.438574824499</v>
      </c>
      <c r="G7" s="18"/>
      <c r="BU7" s="11"/>
      <c r="BV7" s="11"/>
    </row>
    <row r="8" spans="1:74" x14ac:dyDescent="0.25">
      <c r="A8" s="11"/>
      <c r="B8" s="17" t="s">
        <v>56</v>
      </c>
      <c r="C8" s="65">
        <v>10000</v>
      </c>
      <c r="D8" s="66"/>
      <c r="E8" s="55">
        <v>10000</v>
      </c>
      <c r="BU8" s="11"/>
      <c r="BV8" s="11"/>
    </row>
    <row r="9" spans="1:74" x14ac:dyDescent="0.25">
      <c r="A9" s="11"/>
      <c r="B9" s="49" t="s">
        <v>58</v>
      </c>
      <c r="C9" s="56"/>
      <c r="D9" s="56"/>
      <c r="E9" s="57">
        <f>SUM(E7:E8)</f>
        <v>25581.438574824497</v>
      </c>
      <c r="BU9" s="11"/>
      <c r="BV9" s="11"/>
    </row>
    <row r="10" spans="1:74" s="11" customFormat="1" ht="23.25" customHeight="1" x14ac:dyDescent="0.25"/>
    <row r="11" spans="1:74" s="11" customFormat="1" x14ac:dyDescent="0.25">
      <c r="B11" s="19" t="s">
        <v>46</v>
      </c>
      <c r="C11" s="20"/>
      <c r="D11" s="20"/>
      <c r="E11" s="20"/>
    </row>
    <row r="12" spans="1:74" s="11" customFormat="1" x14ac:dyDescent="0.25"/>
    <row r="13" spans="1:74" s="11" customFormat="1" x14ac:dyDescent="0.25"/>
    <row r="14" spans="1:74" s="11" customFormat="1" x14ac:dyDescent="0.25"/>
    <row r="15" spans="1:74" s="11" customFormat="1" x14ac:dyDescent="0.25"/>
    <row r="16" spans="1:74" s="11" customFormat="1" x14ac:dyDescent="0.25"/>
    <row r="17" s="11" customFormat="1" x14ac:dyDescent="0.25"/>
    <row r="18" s="11" customFormat="1" x14ac:dyDescent="0.25"/>
    <row r="19" s="11" customFormat="1" x14ac:dyDescent="0.25"/>
    <row r="20" s="11" customFormat="1" x14ac:dyDescent="0.25"/>
    <row r="21" s="11" customFormat="1" x14ac:dyDescent="0.25"/>
    <row r="22" s="11" customFormat="1" x14ac:dyDescent="0.25"/>
    <row r="23" s="11" customFormat="1" x14ac:dyDescent="0.25"/>
    <row r="24" s="11" customFormat="1" x14ac:dyDescent="0.25"/>
    <row r="25" s="11" customFormat="1" x14ac:dyDescent="0.25"/>
    <row r="26" s="11" customFormat="1" x14ac:dyDescent="0.25"/>
    <row r="27" s="11" customFormat="1" x14ac:dyDescent="0.25"/>
    <row r="28" s="11" customFormat="1" x14ac:dyDescent="0.25"/>
    <row r="29" s="11" customFormat="1" x14ac:dyDescent="0.25"/>
    <row r="30" s="11" customFormat="1" x14ac:dyDescent="0.25"/>
    <row r="31" s="11" customFormat="1" x14ac:dyDescent="0.25"/>
    <row r="32" s="11" customFormat="1" x14ac:dyDescent="0.25"/>
    <row r="33" s="11" customFormat="1" x14ac:dyDescent="0.25"/>
    <row r="34" s="11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  <row r="45" s="11" customFormat="1" x14ac:dyDescent="0.25"/>
    <row r="46" s="11" customFormat="1" x14ac:dyDescent="0.25"/>
    <row r="47" s="11" customFormat="1" x14ac:dyDescent="0.25"/>
    <row r="48" s="11" customFormat="1" x14ac:dyDescent="0.25"/>
    <row r="49" s="11" customFormat="1" x14ac:dyDescent="0.25"/>
    <row r="50" s="11" customFormat="1" x14ac:dyDescent="0.25"/>
    <row r="51" s="11" customFormat="1" x14ac:dyDescent="0.25"/>
    <row r="52" s="11" customFormat="1" x14ac:dyDescent="0.25"/>
    <row r="53" s="11" customFormat="1" x14ac:dyDescent="0.25"/>
    <row r="54" s="11" customFormat="1" x14ac:dyDescent="0.25"/>
    <row r="55" s="11" customFormat="1" x14ac:dyDescent="0.25"/>
    <row r="56" s="11" customFormat="1" x14ac:dyDescent="0.25"/>
    <row r="57" s="11" customFormat="1" x14ac:dyDescent="0.25"/>
    <row r="58" s="11" customFormat="1" x14ac:dyDescent="0.25"/>
    <row r="59" s="11" customFormat="1" x14ac:dyDescent="0.25"/>
    <row r="60" s="11" customFormat="1" x14ac:dyDescent="0.25"/>
    <row r="61" s="11" customFormat="1" x14ac:dyDescent="0.25"/>
    <row r="62" s="11" customFormat="1" x14ac:dyDescent="0.25"/>
    <row r="63" s="11" customFormat="1" x14ac:dyDescent="0.25"/>
    <row r="64" s="11" customFormat="1" x14ac:dyDescent="0.25"/>
    <row r="65" s="11" customFormat="1" x14ac:dyDescent="0.25"/>
    <row r="66" s="11" customFormat="1" x14ac:dyDescent="0.25"/>
    <row r="67" s="11" customFormat="1" x14ac:dyDescent="0.25"/>
    <row r="68" s="11" customFormat="1" x14ac:dyDescent="0.25"/>
    <row r="69" s="11" customFormat="1" x14ac:dyDescent="0.25"/>
    <row r="70" s="11" customFormat="1" x14ac:dyDescent="0.25"/>
    <row r="71" s="11" customFormat="1" x14ac:dyDescent="0.25"/>
    <row r="72" s="11" customFormat="1" x14ac:dyDescent="0.25"/>
    <row r="73" s="11" customFormat="1" x14ac:dyDescent="0.25"/>
    <row r="74" s="11" customFormat="1" x14ac:dyDescent="0.25"/>
    <row r="75" s="11" customFormat="1" x14ac:dyDescent="0.25"/>
    <row r="76" s="11" customFormat="1" x14ac:dyDescent="0.25"/>
    <row r="77" s="11" customFormat="1" x14ac:dyDescent="0.25"/>
    <row r="78" s="11" customFormat="1" x14ac:dyDescent="0.25"/>
    <row r="79" s="11" customFormat="1" x14ac:dyDescent="0.25"/>
    <row r="80" s="11" customFormat="1" x14ac:dyDescent="0.25"/>
    <row r="81" s="11" customFormat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  <row r="88" s="11" customFormat="1" x14ac:dyDescent="0.25"/>
    <row r="89" s="11" customFormat="1" x14ac:dyDescent="0.25"/>
    <row r="90" s="11" customFormat="1" x14ac:dyDescent="0.25"/>
    <row r="91" s="11" customFormat="1" x14ac:dyDescent="0.25"/>
    <row r="92" s="11" customFormat="1" x14ac:dyDescent="0.25"/>
    <row r="93" s="11" customFormat="1" x14ac:dyDescent="0.25"/>
    <row r="94" s="11" customFormat="1" x14ac:dyDescent="0.25"/>
    <row r="95" s="11" customFormat="1" x14ac:dyDescent="0.25"/>
    <row r="96" s="11" customFormat="1" x14ac:dyDescent="0.25"/>
    <row r="97" s="11" customFormat="1" x14ac:dyDescent="0.25"/>
    <row r="98" s="11" customFormat="1" x14ac:dyDescent="0.25"/>
    <row r="99" s="11" customFormat="1" x14ac:dyDescent="0.25"/>
    <row r="100" s="11" customFormat="1" x14ac:dyDescent="0.25"/>
    <row r="101" s="11" customFormat="1" x14ac:dyDescent="0.25"/>
    <row r="102" s="11" customFormat="1" x14ac:dyDescent="0.25"/>
    <row r="103" s="11" customFormat="1" x14ac:dyDescent="0.25"/>
    <row r="104" s="11" customFormat="1" x14ac:dyDescent="0.25"/>
    <row r="105" s="11" customFormat="1" x14ac:dyDescent="0.25"/>
    <row r="106" s="11" customFormat="1" x14ac:dyDescent="0.25"/>
    <row r="107" s="11" customFormat="1" x14ac:dyDescent="0.25"/>
    <row r="108" s="11" customFormat="1" x14ac:dyDescent="0.25"/>
    <row r="109" s="11" customFormat="1" x14ac:dyDescent="0.25"/>
    <row r="110" s="11" customFormat="1" x14ac:dyDescent="0.25"/>
    <row r="111" s="11" customFormat="1" x14ac:dyDescent="0.25"/>
    <row r="112" s="11" customFormat="1" x14ac:dyDescent="0.25"/>
    <row r="113" s="11" customFormat="1" x14ac:dyDescent="0.25"/>
    <row r="114" s="11" customFormat="1" x14ac:dyDescent="0.25"/>
    <row r="115" s="11" customFormat="1" x14ac:dyDescent="0.25"/>
    <row r="116" s="11" customFormat="1" x14ac:dyDescent="0.25"/>
    <row r="117" s="11" customFormat="1" x14ac:dyDescent="0.25"/>
    <row r="118" s="11" customFormat="1" x14ac:dyDescent="0.25"/>
    <row r="119" s="11" customFormat="1" x14ac:dyDescent="0.25"/>
    <row r="120" s="11" customFormat="1" x14ac:dyDescent="0.25"/>
    <row r="121" s="11" customFormat="1" x14ac:dyDescent="0.25"/>
    <row r="122" s="11" customFormat="1" x14ac:dyDescent="0.25"/>
    <row r="123" s="11" customFormat="1" x14ac:dyDescent="0.25"/>
    <row r="124" s="11" customFormat="1" x14ac:dyDescent="0.25"/>
    <row r="125" s="11" customFormat="1" x14ac:dyDescent="0.25"/>
    <row r="126" s="11" customFormat="1" x14ac:dyDescent="0.25"/>
    <row r="127" s="11" customFormat="1" x14ac:dyDescent="0.25"/>
    <row r="128" s="11" customFormat="1" x14ac:dyDescent="0.25"/>
    <row r="129" s="11" customFormat="1" x14ac:dyDescent="0.25"/>
    <row r="130" s="11" customFormat="1" x14ac:dyDescent="0.25"/>
    <row r="131" s="11" customFormat="1" x14ac:dyDescent="0.25"/>
    <row r="132" s="11" customFormat="1" x14ac:dyDescent="0.25"/>
    <row r="133" s="11" customFormat="1" x14ac:dyDescent="0.25"/>
    <row r="134" s="11" customFormat="1" x14ac:dyDescent="0.25"/>
    <row r="135" s="11" customFormat="1" x14ac:dyDescent="0.25"/>
    <row r="136" s="11" customFormat="1" x14ac:dyDescent="0.25"/>
    <row r="137" s="11" customFormat="1" x14ac:dyDescent="0.25"/>
    <row r="138" s="11" customFormat="1" x14ac:dyDescent="0.25"/>
    <row r="139" s="11" customFormat="1" x14ac:dyDescent="0.25"/>
    <row r="140" s="11" customFormat="1" x14ac:dyDescent="0.25"/>
    <row r="141" s="11" customFormat="1" x14ac:dyDescent="0.25"/>
    <row r="142" s="11" customFormat="1" x14ac:dyDescent="0.25"/>
    <row r="143" s="11" customFormat="1" x14ac:dyDescent="0.25"/>
    <row r="144" s="11" customFormat="1" x14ac:dyDescent="0.25"/>
    <row r="145" s="11" customFormat="1" x14ac:dyDescent="0.25"/>
    <row r="146" s="11" customFormat="1" x14ac:dyDescent="0.25"/>
    <row r="147" s="11" customFormat="1" x14ac:dyDescent="0.25"/>
    <row r="148" s="11" customFormat="1" x14ac:dyDescent="0.25"/>
    <row r="149" s="11" customFormat="1" x14ac:dyDescent="0.25"/>
    <row r="150" s="11" customFormat="1" x14ac:dyDescent="0.25"/>
    <row r="151" s="11" customFormat="1" x14ac:dyDescent="0.25"/>
    <row r="152" s="11" customFormat="1" x14ac:dyDescent="0.25"/>
    <row r="153" s="11" customFormat="1" x14ac:dyDescent="0.25"/>
    <row r="154" s="11" customFormat="1" x14ac:dyDescent="0.25"/>
    <row r="155" s="11" customFormat="1" x14ac:dyDescent="0.25"/>
    <row r="156" s="11" customFormat="1" x14ac:dyDescent="0.25"/>
    <row r="157" s="11" customFormat="1" x14ac:dyDescent="0.25"/>
    <row r="158" s="11" customFormat="1" x14ac:dyDescent="0.25"/>
    <row r="159" s="11" customFormat="1" x14ac:dyDescent="0.25"/>
    <row r="160" s="11" customFormat="1" x14ac:dyDescent="0.25"/>
    <row r="161" s="11" customFormat="1" x14ac:dyDescent="0.25"/>
    <row r="162" s="11" customFormat="1" x14ac:dyDescent="0.25"/>
    <row r="163" s="11" customFormat="1" x14ac:dyDescent="0.25"/>
    <row r="164" s="11" customFormat="1" x14ac:dyDescent="0.25"/>
    <row r="165" s="11" customFormat="1" x14ac:dyDescent="0.25"/>
    <row r="166" s="11" customFormat="1" x14ac:dyDescent="0.25"/>
    <row r="167" s="11" customFormat="1" x14ac:dyDescent="0.25"/>
    <row r="168" s="11" customFormat="1" x14ac:dyDescent="0.25"/>
    <row r="169" s="11" customFormat="1" x14ac:dyDescent="0.25"/>
    <row r="170" s="11" customFormat="1" x14ac:dyDescent="0.25"/>
    <row r="171" s="11" customFormat="1" x14ac:dyDescent="0.25"/>
    <row r="172" s="11" customFormat="1" x14ac:dyDescent="0.25"/>
    <row r="173" s="11" customFormat="1" x14ac:dyDescent="0.25"/>
    <row r="174" s="11" customFormat="1" x14ac:dyDescent="0.25"/>
    <row r="175" s="11" customFormat="1" x14ac:dyDescent="0.25"/>
    <row r="176" s="11" customFormat="1" x14ac:dyDescent="0.25"/>
    <row r="177" s="11" customFormat="1" x14ac:dyDescent="0.25"/>
    <row r="178" s="11" customFormat="1" x14ac:dyDescent="0.25"/>
    <row r="179" s="11" customFormat="1" x14ac:dyDescent="0.25"/>
    <row r="180" s="11" customFormat="1" x14ac:dyDescent="0.25"/>
    <row r="181" s="11" customFormat="1" x14ac:dyDescent="0.25"/>
    <row r="182" s="11" customFormat="1" x14ac:dyDescent="0.25"/>
    <row r="183" s="11" customFormat="1" x14ac:dyDescent="0.25"/>
    <row r="184" s="11" customFormat="1" x14ac:dyDescent="0.25"/>
    <row r="185" s="11" customFormat="1" x14ac:dyDescent="0.25"/>
    <row r="186" s="11" customFormat="1" x14ac:dyDescent="0.25"/>
    <row r="187" s="11" customFormat="1" x14ac:dyDescent="0.25"/>
    <row r="188" s="11" customFormat="1" x14ac:dyDescent="0.25"/>
    <row r="189" s="11" customFormat="1" x14ac:dyDescent="0.25"/>
    <row r="190" s="11" customFormat="1" x14ac:dyDescent="0.25"/>
    <row r="191" s="11" customFormat="1" x14ac:dyDescent="0.25"/>
    <row r="192" s="11" customFormat="1" x14ac:dyDescent="0.25"/>
    <row r="193" s="11" customFormat="1" x14ac:dyDescent="0.25"/>
    <row r="194" s="11" customFormat="1" x14ac:dyDescent="0.25"/>
    <row r="195" s="11" customFormat="1" x14ac:dyDescent="0.25"/>
    <row r="196" s="11" customFormat="1" x14ac:dyDescent="0.25"/>
    <row r="197" s="11" customFormat="1" x14ac:dyDescent="0.25"/>
    <row r="198" s="11" customFormat="1" x14ac:dyDescent="0.25"/>
    <row r="199" s="11" customFormat="1" x14ac:dyDescent="0.25"/>
    <row r="200" s="11" customFormat="1" x14ac:dyDescent="0.25"/>
    <row r="201" s="11" customFormat="1" x14ac:dyDescent="0.25"/>
    <row r="202" s="11" customFormat="1" x14ac:dyDescent="0.25"/>
    <row r="203" s="11" customFormat="1" x14ac:dyDescent="0.25"/>
    <row r="204" s="11" customFormat="1" x14ac:dyDescent="0.25"/>
    <row r="205" s="11" customFormat="1" x14ac:dyDescent="0.25"/>
    <row r="206" s="11" customFormat="1" x14ac:dyDescent="0.25"/>
    <row r="207" s="11" customFormat="1" x14ac:dyDescent="0.25"/>
    <row r="208" s="11" customFormat="1" x14ac:dyDescent="0.25"/>
    <row r="209" s="11" customFormat="1" x14ac:dyDescent="0.25"/>
    <row r="210" s="11" customFormat="1" x14ac:dyDescent="0.25"/>
    <row r="211" s="11" customFormat="1" x14ac:dyDescent="0.25"/>
    <row r="212" s="11" customFormat="1" x14ac:dyDescent="0.25"/>
    <row r="213" s="11" customFormat="1" x14ac:dyDescent="0.25"/>
    <row r="214" s="11" customFormat="1" x14ac:dyDescent="0.25"/>
  </sheetData>
  <mergeCells count="2">
    <mergeCell ref="C8:D8"/>
    <mergeCell ref="B2:F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A88"/>
  <sheetViews>
    <sheetView workbookViewId="0">
      <selection activeCell="H15" sqref="H15"/>
    </sheetView>
  </sheetViews>
  <sheetFormatPr baseColWidth="10" defaultColWidth="11.5703125" defaultRowHeight="15" x14ac:dyDescent="0.25"/>
  <cols>
    <col min="1" max="1" width="5" style="2" customWidth="1"/>
    <col min="2" max="2" width="41.42578125" style="2" customWidth="1"/>
    <col min="3" max="3" width="26.7109375" style="2" customWidth="1"/>
    <col min="4" max="4" width="10.7109375" style="2" customWidth="1"/>
    <col min="5" max="5" width="22.7109375" style="2" customWidth="1"/>
    <col min="6" max="6" width="12.28515625" style="2" customWidth="1"/>
    <col min="7" max="7" width="21" style="2" customWidth="1"/>
    <col min="8" max="8" width="14.28515625" style="2" customWidth="1"/>
    <col min="9" max="9" width="20.28515625" style="2" customWidth="1"/>
    <col min="10" max="10" width="11.5703125" style="2"/>
    <col min="11" max="11" width="14.7109375" style="11" bestFit="1" customWidth="1"/>
    <col min="12" max="12" width="14.7109375" style="11" customWidth="1"/>
    <col min="13" max="13" width="14.7109375" style="11" bestFit="1" customWidth="1"/>
    <col min="14" max="105" width="11.5703125" style="11"/>
    <col min="106" max="16384" width="11.5703125" style="2"/>
  </cols>
  <sheetData>
    <row r="1" spans="2:8" s="11" customFormat="1" x14ac:dyDescent="0.25"/>
    <row r="2" spans="2:8" s="11" customFormat="1" x14ac:dyDescent="0.25">
      <c r="B2" s="67" t="s">
        <v>155</v>
      </c>
      <c r="C2" s="67"/>
      <c r="D2" s="67"/>
      <c r="E2" s="68"/>
      <c r="F2" s="68"/>
      <c r="G2" s="68"/>
      <c r="H2" s="68"/>
    </row>
    <row r="3" spans="2:8" s="11" customFormat="1" ht="7.5" customHeight="1" x14ac:dyDescent="0.25">
      <c r="B3" s="13"/>
      <c r="C3" s="13"/>
      <c r="D3" s="13"/>
      <c r="E3" s="14"/>
      <c r="F3" s="14"/>
      <c r="G3" s="14"/>
      <c r="H3" s="14"/>
    </row>
    <row r="4" spans="2:8" s="11" customFormat="1" ht="18" customHeight="1" x14ac:dyDescent="0.25">
      <c r="B4" s="15" t="s">
        <v>178</v>
      </c>
      <c r="C4" s="15"/>
      <c r="D4" s="15"/>
    </row>
    <row r="5" spans="2:8" s="11" customFormat="1" x14ac:dyDescent="0.25"/>
    <row r="6" spans="2:8" s="11" customFormat="1" ht="31.5" customHeight="1" x14ac:dyDescent="0.25">
      <c r="B6" s="6" t="s">
        <v>252</v>
      </c>
      <c r="C6" s="6" t="s">
        <v>57</v>
      </c>
      <c r="D6" s="7" t="s">
        <v>156</v>
      </c>
      <c r="E6" s="7" t="s">
        <v>56</v>
      </c>
      <c r="F6" s="7" t="s">
        <v>156</v>
      </c>
      <c r="G6" s="7" t="s">
        <v>61</v>
      </c>
      <c r="H6" s="7" t="s">
        <v>156</v>
      </c>
    </row>
    <row r="7" spans="2:8" s="11" customFormat="1" x14ac:dyDescent="0.25">
      <c r="B7" s="21" t="s">
        <v>157</v>
      </c>
      <c r="C7" s="22">
        <v>2546872087.6752529</v>
      </c>
      <c r="D7" s="23">
        <f>+C7/(C$27-C$26)</f>
        <v>0.16446087269103726</v>
      </c>
      <c r="E7" s="22">
        <v>1881000000</v>
      </c>
      <c r="F7" s="23">
        <f>+E7/(E$27-E$26)</f>
        <v>0.18809999999999999</v>
      </c>
      <c r="G7" s="22">
        <f>+C7+E7</f>
        <v>4427872087.6752529</v>
      </c>
      <c r="H7" s="23">
        <f>+G7/(G$27-G$26)</f>
        <v>0.17373614240802604</v>
      </c>
    </row>
    <row r="8" spans="2:8" s="11" customFormat="1" x14ac:dyDescent="0.25">
      <c r="B8" s="21" t="s">
        <v>158</v>
      </c>
      <c r="C8" s="22">
        <v>542915055.84865332</v>
      </c>
      <c r="D8" s="23">
        <f t="shared" ref="D8:D25" si="0">+C8/(C$27-C$26)</f>
        <v>3.5058016582008161E-2</v>
      </c>
      <c r="E8" s="22">
        <v>267000000</v>
      </c>
      <c r="F8" s="23">
        <f t="shared" ref="F8:F26" si="1">+E8/(E$27-E$26)</f>
        <v>2.6700000000000002E-2</v>
      </c>
      <c r="G8" s="22">
        <f t="shared" ref="G8:G26" si="2">+C8+E8</f>
        <v>809915055.84865332</v>
      </c>
      <c r="H8" s="23">
        <f t="shared" ref="H8:H26" si="3">+G8/(G$27-G$26)</f>
        <v>3.1778586800867405E-2</v>
      </c>
    </row>
    <row r="9" spans="2:8" s="11" customFormat="1" x14ac:dyDescent="0.25">
      <c r="B9" s="21" t="s">
        <v>159</v>
      </c>
      <c r="C9" s="22">
        <v>367910349.07714909</v>
      </c>
      <c r="D9" s="23">
        <f t="shared" si="0"/>
        <v>2.3757320744176778E-2</v>
      </c>
      <c r="E9" s="22">
        <v>196000000</v>
      </c>
      <c r="F9" s="23">
        <f t="shared" si="1"/>
        <v>1.9599999999999999E-2</v>
      </c>
      <c r="G9" s="22">
        <f t="shared" si="2"/>
        <v>563910349.07714915</v>
      </c>
      <c r="H9" s="23">
        <f t="shared" si="3"/>
        <v>2.2126115382900522E-2</v>
      </c>
    </row>
    <row r="10" spans="2:8" s="11" customFormat="1" x14ac:dyDescent="0.25">
      <c r="B10" s="21" t="s">
        <v>160</v>
      </c>
      <c r="C10" s="22">
        <v>676081647.62682772</v>
      </c>
      <c r="D10" s="23">
        <f t="shared" si="0"/>
        <v>4.3657071871479061E-2</v>
      </c>
      <c r="E10" s="22">
        <v>299000000</v>
      </c>
      <c r="F10" s="23">
        <f t="shared" si="1"/>
        <v>2.9899999999999999E-2</v>
      </c>
      <c r="G10" s="22">
        <f t="shared" si="2"/>
        <v>975081647.62682772</v>
      </c>
      <c r="H10" s="23">
        <f t="shared" si="3"/>
        <v>3.8259218115871595E-2</v>
      </c>
    </row>
    <row r="11" spans="2:8" s="11" customFormat="1" x14ac:dyDescent="0.25">
      <c r="B11" s="21" t="s">
        <v>161</v>
      </c>
      <c r="C11" s="22">
        <v>1081340421.4014153</v>
      </c>
      <c r="D11" s="23">
        <f t="shared" si="0"/>
        <v>6.9826117393315512E-2</v>
      </c>
      <c r="E11" s="22">
        <v>630000000</v>
      </c>
      <c r="F11" s="23">
        <f t="shared" si="1"/>
        <v>6.3E-2</v>
      </c>
      <c r="G11" s="22">
        <f t="shared" si="2"/>
        <v>1711340421.4014153</v>
      </c>
      <c r="H11" s="23">
        <f t="shared" si="3"/>
        <v>6.7147757946483311E-2</v>
      </c>
    </row>
    <row r="12" spans="2:8" s="11" customFormat="1" x14ac:dyDescent="0.25">
      <c r="B12" s="21" t="s">
        <v>162</v>
      </c>
      <c r="C12" s="22">
        <v>231082414.6627799</v>
      </c>
      <c r="D12" s="23">
        <f t="shared" si="0"/>
        <v>1.4921839130791382E-2</v>
      </c>
      <c r="E12" s="22">
        <v>96000000</v>
      </c>
      <c r="F12" s="23">
        <f t="shared" si="1"/>
        <v>9.5999999999999992E-3</v>
      </c>
      <c r="G12" s="22">
        <f t="shared" si="2"/>
        <v>327082414.66277993</v>
      </c>
      <c r="H12" s="23">
        <f t="shared" si="3"/>
        <v>1.2833712412602437E-2</v>
      </c>
    </row>
    <row r="13" spans="2:8" s="11" customFormat="1" x14ac:dyDescent="0.25">
      <c r="B13" s="21" t="s">
        <v>163</v>
      </c>
      <c r="C13" s="22">
        <v>768943612.74059439</v>
      </c>
      <c r="D13" s="23">
        <f t="shared" si="0"/>
        <v>4.965350957886111E-2</v>
      </c>
      <c r="E13" s="22">
        <v>406000000</v>
      </c>
      <c r="F13" s="23">
        <f t="shared" si="1"/>
        <v>4.0599999999999997E-2</v>
      </c>
      <c r="G13" s="22">
        <f t="shared" si="2"/>
        <v>1174943612.7405944</v>
      </c>
      <c r="H13" s="23">
        <f t="shared" si="3"/>
        <v>4.6101189642014734E-2</v>
      </c>
    </row>
    <row r="14" spans="2:8" s="11" customFormat="1" x14ac:dyDescent="0.25">
      <c r="B14" s="21" t="s">
        <v>164</v>
      </c>
      <c r="C14" s="22">
        <v>983423853.51654291</v>
      </c>
      <c r="D14" s="23">
        <f t="shared" si="0"/>
        <v>6.3503285444595117E-2</v>
      </c>
      <c r="E14" s="22">
        <v>416000000</v>
      </c>
      <c r="F14" s="23">
        <f t="shared" si="1"/>
        <v>4.1599999999999998E-2</v>
      </c>
      <c r="G14" s="22">
        <f t="shared" si="2"/>
        <v>1399423853.5165429</v>
      </c>
      <c r="H14" s="23">
        <f>+G14/(G$27-G$26)</f>
        <v>5.4909106923047651E-2</v>
      </c>
    </row>
    <row r="15" spans="2:8" s="11" customFormat="1" x14ac:dyDescent="0.25">
      <c r="B15" s="21" t="s">
        <v>165</v>
      </c>
      <c r="C15" s="22">
        <v>2180295337.5923305</v>
      </c>
      <c r="D15" s="23">
        <f t="shared" si="0"/>
        <v>0.14078966732559184</v>
      </c>
      <c r="E15" s="22">
        <v>1706000000</v>
      </c>
      <c r="F15" s="23">
        <f t="shared" si="1"/>
        <v>0.1706</v>
      </c>
      <c r="G15" s="22">
        <f t="shared" si="2"/>
        <v>3886295337.5923305</v>
      </c>
      <c r="H15" s="23">
        <f t="shared" si="3"/>
        <v>0.1524863290633314</v>
      </c>
    </row>
    <row r="16" spans="2:8" s="11" customFormat="1" x14ac:dyDescent="0.25">
      <c r="B16" s="21" t="s">
        <v>166</v>
      </c>
      <c r="C16" s="22">
        <v>29098538.074908707</v>
      </c>
      <c r="D16" s="23">
        <f t="shared" si="0"/>
        <v>1.8789993376546288E-3</v>
      </c>
      <c r="E16" s="22">
        <v>24000000</v>
      </c>
      <c r="F16" s="23">
        <f t="shared" si="1"/>
        <v>2.3999999999999998E-3</v>
      </c>
      <c r="G16" s="22">
        <f t="shared" si="2"/>
        <v>53098538.074908704</v>
      </c>
      <c r="H16" s="23">
        <f t="shared" si="3"/>
        <v>2.0834240443209744E-3</v>
      </c>
    </row>
    <row r="17" spans="2:10" s="11" customFormat="1" x14ac:dyDescent="0.25">
      <c r="B17" s="21" t="s">
        <v>167</v>
      </c>
      <c r="C17" s="22">
        <v>519072838.4066034</v>
      </c>
      <c r="D17" s="23">
        <f t="shared" si="0"/>
        <v>3.3518437147931388E-2</v>
      </c>
      <c r="E17" s="22">
        <v>217000000</v>
      </c>
      <c r="F17" s="23">
        <f t="shared" si="1"/>
        <v>2.1700000000000001E-2</v>
      </c>
      <c r="G17" s="22">
        <f t="shared" si="2"/>
        <v>736072838.40660334</v>
      </c>
      <c r="H17" s="23">
        <f t="shared" si="3"/>
        <v>2.8881244296113162E-2</v>
      </c>
    </row>
    <row r="18" spans="2:10" s="11" customFormat="1" x14ac:dyDescent="0.25">
      <c r="B18" s="21" t="s">
        <v>168</v>
      </c>
      <c r="C18" s="22">
        <v>907263704.05692291</v>
      </c>
      <c r="D18" s="23">
        <f t="shared" si="0"/>
        <v>5.8585345236674462E-2</v>
      </c>
      <c r="E18" s="22">
        <v>409000000</v>
      </c>
      <c r="F18" s="23">
        <f t="shared" si="1"/>
        <v>4.0899999999999999E-2</v>
      </c>
      <c r="G18" s="22">
        <f t="shared" si="2"/>
        <v>1316263704.0569229</v>
      </c>
      <c r="H18" s="23">
        <f t="shared" si="3"/>
        <v>5.1646157297785371E-2</v>
      </c>
    </row>
    <row r="19" spans="2:10" s="11" customFormat="1" x14ac:dyDescent="0.25">
      <c r="B19" s="21" t="s">
        <v>169</v>
      </c>
      <c r="C19" s="22">
        <v>166960825.63429016</v>
      </c>
      <c r="D19" s="23">
        <f t="shared" si="0"/>
        <v>1.0781272927646397E-2</v>
      </c>
      <c r="E19" s="22">
        <v>112000000</v>
      </c>
      <c r="F19" s="23">
        <f t="shared" si="1"/>
        <v>1.12E-2</v>
      </c>
      <c r="G19" s="22">
        <f t="shared" si="2"/>
        <v>278960825.63429016</v>
      </c>
      <c r="H19" s="23">
        <f t="shared" si="3"/>
        <v>1.0945568609256108E-2</v>
      </c>
    </row>
    <row r="20" spans="2:10" s="11" customFormat="1" x14ac:dyDescent="0.25">
      <c r="B20" s="21" t="s">
        <v>170</v>
      </c>
      <c r="C20" s="22">
        <v>1652601995.6778741</v>
      </c>
      <c r="D20" s="23">
        <f t="shared" si="0"/>
        <v>0.10671457264593817</v>
      </c>
      <c r="E20" s="22">
        <v>1129000000</v>
      </c>
      <c r="F20" s="23">
        <f t="shared" si="1"/>
        <v>0.1129</v>
      </c>
      <c r="G20" s="22">
        <f t="shared" si="2"/>
        <v>2781601995.6778741</v>
      </c>
      <c r="H20" s="23">
        <f t="shared" si="3"/>
        <v>0.10914154493953936</v>
      </c>
    </row>
    <row r="21" spans="2:10" s="11" customFormat="1" x14ac:dyDescent="0.25">
      <c r="B21" s="21" t="s">
        <v>171</v>
      </c>
      <c r="C21" s="22">
        <v>27003585.286214728</v>
      </c>
      <c r="D21" s="23">
        <f t="shared" si="0"/>
        <v>1.7437205517499849E-3</v>
      </c>
      <c r="E21" s="22">
        <v>178000000</v>
      </c>
      <c r="F21" s="23">
        <f t="shared" si="1"/>
        <v>1.78E-2</v>
      </c>
      <c r="G21" s="22">
        <f t="shared" si="2"/>
        <v>205003585.28621474</v>
      </c>
      <c r="H21" s="23">
        <f t="shared" si="3"/>
        <v>8.0437129578739292E-3</v>
      </c>
    </row>
    <row r="22" spans="2:10" s="11" customFormat="1" x14ac:dyDescent="0.25">
      <c r="B22" s="21" t="s">
        <v>172</v>
      </c>
      <c r="C22" s="22">
        <v>433686291.99754912</v>
      </c>
      <c r="D22" s="23">
        <f t="shared" si="0"/>
        <v>2.8004714646333424E-2</v>
      </c>
      <c r="E22" s="22">
        <v>228000000</v>
      </c>
      <c r="F22" s="23">
        <f t="shared" si="1"/>
        <v>2.2800000000000001E-2</v>
      </c>
      <c r="G22" s="22">
        <f t="shared" si="2"/>
        <v>661686291.99754906</v>
      </c>
      <c r="H22" s="23">
        <f t="shared" si="3"/>
        <v>2.5962543989449621E-2</v>
      </c>
    </row>
    <row r="23" spans="2:10" s="11" customFormat="1" x14ac:dyDescent="0.25">
      <c r="B23" s="21" t="s">
        <v>173</v>
      </c>
      <c r="C23" s="22">
        <v>295862124.1060499</v>
      </c>
      <c r="D23" s="23">
        <f t="shared" si="0"/>
        <v>1.9104902583120698E-2</v>
      </c>
      <c r="E23" s="22">
        <v>162000000</v>
      </c>
      <c r="F23" s="23">
        <f t="shared" si="1"/>
        <v>1.6199999999999999E-2</v>
      </c>
      <c r="G23" s="22">
        <f t="shared" si="2"/>
        <v>457862124.1060499</v>
      </c>
      <c r="H23" s="23">
        <f t="shared" si="3"/>
        <v>1.7965107758723516E-2</v>
      </c>
    </row>
    <row r="24" spans="2:10" s="11" customFormat="1" x14ac:dyDescent="0.25">
      <c r="B24" s="21" t="s">
        <v>174</v>
      </c>
      <c r="C24" s="22">
        <v>649691263.80121624</v>
      </c>
      <c r="D24" s="23">
        <f t="shared" si="0"/>
        <v>4.1952947987278361E-2</v>
      </c>
      <c r="E24" s="22">
        <v>390000000</v>
      </c>
      <c r="F24" s="23">
        <f t="shared" si="1"/>
        <v>3.9E-2</v>
      </c>
      <c r="G24" s="22">
        <f t="shared" si="2"/>
        <v>1039691263.8012162</v>
      </c>
      <c r="H24" s="23">
        <f t="shared" si="3"/>
        <v>4.0794301617458222E-2</v>
      </c>
    </row>
    <row r="25" spans="2:10" s="11" customFormat="1" x14ac:dyDescent="0.25">
      <c r="B25" s="21" t="s">
        <v>175</v>
      </c>
      <c r="C25" s="22">
        <v>1426082627.6513247</v>
      </c>
      <c r="D25" s="23">
        <f t="shared" si="0"/>
        <v>9.2087386173816177E-2</v>
      </c>
      <c r="E25" s="22">
        <v>1254000000</v>
      </c>
      <c r="F25" s="23">
        <f t="shared" si="1"/>
        <v>0.12540000000000001</v>
      </c>
      <c r="G25" s="22">
        <f t="shared" si="2"/>
        <v>2680082627.6513247</v>
      </c>
      <c r="H25" s="23">
        <f t="shared" si="3"/>
        <v>0.10515823579433468</v>
      </c>
    </row>
    <row r="26" spans="2:10" s="11" customFormat="1" x14ac:dyDescent="0.25">
      <c r="B26" s="21" t="s">
        <v>176</v>
      </c>
      <c r="C26" s="22">
        <v>95250000</v>
      </c>
      <c r="D26" s="24" t="s">
        <v>177</v>
      </c>
      <c r="E26" s="22">
        <v>0</v>
      </c>
      <c r="F26" s="23">
        <f t="shared" si="1"/>
        <v>0</v>
      </c>
      <c r="G26" s="22">
        <f t="shared" si="2"/>
        <v>95250000</v>
      </c>
      <c r="H26" s="23">
        <f t="shared" si="3"/>
        <v>3.7373183408856781E-3</v>
      </c>
    </row>
    <row r="27" spans="2:10" s="11" customFormat="1" x14ac:dyDescent="0.25">
      <c r="B27" s="25" t="s">
        <v>58</v>
      </c>
      <c r="C27" s="26">
        <v>15581438574.834501</v>
      </c>
      <c r="D27" s="54">
        <f t="shared" ref="D27:H27" si="4">SUM(D7:D26)</f>
        <v>1</v>
      </c>
      <c r="E27" s="26">
        <f t="shared" si="4"/>
        <v>10000000000</v>
      </c>
      <c r="F27" s="26">
        <f t="shared" si="4"/>
        <v>1</v>
      </c>
      <c r="G27" s="26">
        <f t="shared" si="4"/>
        <v>25581438574.834499</v>
      </c>
      <c r="H27" s="54">
        <f t="shared" si="4"/>
        <v>1.0037373183408855</v>
      </c>
    </row>
    <row r="28" spans="2:10" s="11" customFormat="1" ht="24.75" customHeight="1" x14ac:dyDescent="0.25"/>
    <row r="29" spans="2:10" s="11" customFormat="1" ht="27.75" customHeight="1" x14ac:dyDescent="0.25">
      <c r="B29" s="69" t="s">
        <v>260</v>
      </c>
      <c r="C29" s="70"/>
      <c r="D29" s="70"/>
      <c r="E29" s="70"/>
      <c r="F29" s="70"/>
      <c r="G29" s="70"/>
      <c r="H29" s="70"/>
      <c r="I29" s="27"/>
      <c r="J29" s="27"/>
    </row>
    <row r="30" spans="2:10" s="11" customFormat="1" x14ac:dyDescent="0.25"/>
    <row r="31" spans="2:10" s="11" customFormat="1" x14ac:dyDescent="0.25">
      <c r="B31" s="28" t="s">
        <v>46</v>
      </c>
      <c r="C31" s="28"/>
      <c r="D31" s="28"/>
      <c r="E31" s="29"/>
      <c r="F31" s="20"/>
      <c r="G31" s="20"/>
      <c r="H31" s="20"/>
    </row>
    <row r="32" spans="2:10" s="11" customFormat="1" x14ac:dyDescent="0.25">
      <c r="E32" s="30"/>
    </row>
    <row r="33" spans="5:5" s="11" customFormat="1" x14ac:dyDescent="0.25">
      <c r="E33" s="30"/>
    </row>
    <row r="34" spans="5:5" s="11" customFormat="1" x14ac:dyDescent="0.25">
      <c r="E34" s="30"/>
    </row>
    <row r="35" spans="5:5" s="11" customFormat="1" x14ac:dyDescent="0.25">
      <c r="E35" s="30"/>
    </row>
    <row r="36" spans="5:5" s="11" customFormat="1" x14ac:dyDescent="0.25">
      <c r="E36" s="30"/>
    </row>
    <row r="37" spans="5:5" s="11" customFormat="1" x14ac:dyDescent="0.25">
      <c r="E37" s="30"/>
    </row>
    <row r="38" spans="5:5" s="11" customFormat="1" x14ac:dyDescent="0.25">
      <c r="E38" s="30"/>
    </row>
    <row r="39" spans="5:5" s="11" customFormat="1" x14ac:dyDescent="0.25">
      <c r="E39" s="30"/>
    </row>
    <row r="40" spans="5:5" s="11" customFormat="1" x14ac:dyDescent="0.25">
      <c r="E40" s="30"/>
    </row>
    <row r="41" spans="5:5" s="11" customFormat="1" x14ac:dyDescent="0.25">
      <c r="E41" s="30"/>
    </row>
    <row r="42" spans="5:5" s="11" customFormat="1" x14ac:dyDescent="0.25">
      <c r="E42" s="30"/>
    </row>
    <row r="43" spans="5:5" s="11" customFormat="1" x14ac:dyDescent="0.25">
      <c r="E43" s="30"/>
    </row>
    <row r="44" spans="5:5" s="11" customFormat="1" x14ac:dyDescent="0.25">
      <c r="E44" s="30"/>
    </row>
    <row r="45" spans="5:5" s="11" customFormat="1" x14ac:dyDescent="0.25">
      <c r="E45" s="30"/>
    </row>
    <row r="46" spans="5:5" s="11" customFormat="1" x14ac:dyDescent="0.25">
      <c r="E46" s="30"/>
    </row>
    <row r="47" spans="5:5" s="11" customFormat="1" x14ac:dyDescent="0.25">
      <c r="E47" s="30"/>
    </row>
    <row r="48" spans="5:5" s="11" customFormat="1" x14ac:dyDescent="0.25">
      <c r="E48" s="30"/>
    </row>
    <row r="49" spans="5:5" s="11" customFormat="1" x14ac:dyDescent="0.25">
      <c r="E49" s="30"/>
    </row>
    <row r="50" spans="5:5" s="11" customFormat="1" x14ac:dyDescent="0.25">
      <c r="E50" s="30"/>
    </row>
    <row r="51" spans="5:5" s="11" customFormat="1" x14ac:dyDescent="0.25">
      <c r="E51" s="30"/>
    </row>
    <row r="52" spans="5:5" s="11" customFormat="1" x14ac:dyDescent="0.25">
      <c r="E52" s="30"/>
    </row>
    <row r="53" spans="5:5" s="11" customFormat="1" x14ac:dyDescent="0.25">
      <c r="E53" s="30"/>
    </row>
    <row r="54" spans="5:5" s="11" customFormat="1" x14ac:dyDescent="0.25">
      <c r="E54" s="30"/>
    </row>
    <row r="55" spans="5:5" s="11" customFormat="1" x14ac:dyDescent="0.25">
      <c r="E55" s="30"/>
    </row>
    <row r="56" spans="5:5" s="11" customFormat="1" x14ac:dyDescent="0.25">
      <c r="E56" s="30"/>
    </row>
    <row r="57" spans="5:5" s="11" customFormat="1" x14ac:dyDescent="0.25">
      <c r="E57" s="30"/>
    </row>
    <row r="58" spans="5:5" s="11" customFormat="1" x14ac:dyDescent="0.25">
      <c r="E58" s="30"/>
    </row>
    <row r="59" spans="5:5" s="11" customFormat="1" x14ac:dyDescent="0.25">
      <c r="E59" s="30"/>
    </row>
    <row r="60" spans="5:5" s="11" customFormat="1" x14ac:dyDescent="0.25">
      <c r="E60" s="30"/>
    </row>
    <row r="61" spans="5:5" s="11" customFormat="1" x14ac:dyDescent="0.25">
      <c r="E61" s="30"/>
    </row>
    <row r="62" spans="5:5" s="11" customFormat="1" x14ac:dyDescent="0.25">
      <c r="E62" s="30"/>
    </row>
    <row r="63" spans="5:5" s="11" customFormat="1" x14ac:dyDescent="0.25">
      <c r="E63" s="30"/>
    </row>
    <row r="64" spans="5:5" s="11" customFormat="1" x14ac:dyDescent="0.25">
      <c r="E64" s="30"/>
    </row>
    <row r="65" spans="5:5" s="11" customFormat="1" x14ac:dyDescent="0.25">
      <c r="E65" s="30"/>
    </row>
    <row r="66" spans="5:5" s="11" customFormat="1" x14ac:dyDescent="0.25">
      <c r="E66" s="30"/>
    </row>
    <row r="67" spans="5:5" s="11" customFormat="1" x14ac:dyDescent="0.25">
      <c r="E67" s="30"/>
    </row>
    <row r="68" spans="5:5" s="11" customFormat="1" x14ac:dyDescent="0.25">
      <c r="E68" s="30"/>
    </row>
    <row r="69" spans="5:5" s="11" customFormat="1" x14ac:dyDescent="0.25">
      <c r="E69" s="30"/>
    </row>
    <row r="70" spans="5:5" s="11" customFormat="1" x14ac:dyDescent="0.25">
      <c r="E70" s="30"/>
    </row>
    <row r="71" spans="5:5" s="11" customFormat="1" x14ac:dyDescent="0.25">
      <c r="E71" s="30"/>
    </row>
    <row r="72" spans="5:5" s="11" customFormat="1" x14ac:dyDescent="0.25">
      <c r="E72" s="30"/>
    </row>
    <row r="73" spans="5:5" s="11" customFormat="1" x14ac:dyDescent="0.25"/>
    <row r="74" spans="5:5" s="11" customFormat="1" x14ac:dyDescent="0.25"/>
    <row r="75" spans="5:5" s="11" customFormat="1" x14ac:dyDescent="0.25"/>
    <row r="76" spans="5:5" s="11" customFormat="1" x14ac:dyDescent="0.25"/>
    <row r="77" spans="5:5" s="11" customFormat="1" x14ac:dyDescent="0.25"/>
    <row r="78" spans="5:5" s="11" customFormat="1" x14ac:dyDescent="0.25"/>
    <row r="79" spans="5:5" s="11" customFormat="1" x14ac:dyDescent="0.25"/>
    <row r="80" spans="5:5" s="11" customFormat="1" x14ac:dyDescent="0.25"/>
    <row r="81" s="11" customFormat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  <row r="88" s="11" customFormat="1" x14ac:dyDescent="0.25"/>
  </sheetData>
  <mergeCells count="2">
    <mergeCell ref="B2:H2"/>
    <mergeCell ref="B29:H2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showGridLines="0" workbookViewId="0"/>
  </sheetViews>
  <sheetFormatPr baseColWidth="10" defaultColWidth="9.140625" defaultRowHeight="15" x14ac:dyDescent="0.25"/>
  <cols>
    <col min="1" max="1" width="9.140625" style="2"/>
    <col min="2" max="2" width="34.42578125" style="2" customWidth="1"/>
    <col min="3" max="3" width="23.42578125" style="2" customWidth="1"/>
    <col min="4" max="4" width="37.28515625" style="2" customWidth="1"/>
    <col min="5" max="16384" width="9.140625" style="2"/>
  </cols>
  <sheetData>
    <row r="1" spans="2:8" s="11" customFormat="1" x14ac:dyDescent="0.25"/>
    <row r="2" spans="2:8" s="11" customFormat="1" x14ac:dyDescent="0.25">
      <c r="B2" s="67" t="s">
        <v>180</v>
      </c>
      <c r="C2" s="67"/>
      <c r="D2" s="67"/>
      <c r="E2" s="68"/>
      <c r="F2" s="68"/>
      <c r="G2" s="68"/>
      <c r="H2" s="68"/>
    </row>
    <row r="3" spans="2:8" s="11" customFormat="1" ht="7.5" customHeight="1" x14ac:dyDescent="0.25">
      <c r="B3" s="13"/>
      <c r="C3" s="13"/>
      <c r="D3" s="13"/>
      <c r="E3" s="14"/>
      <c r="F3" s="14"/>
      <c r="G3" s="14"/>
      <c r="H3" s="14"/>
    </row>
    <row r="4" spans="2:8" s="11" customFormat="1" ht="27.75" customHeight="1" x14ac:dyDescent="0.25">
      <c r="B4" s="72" t="s">
        <v>263</v>
      </c>
      <c r="C4" s="73"/>
      <c r="D4" s="73"/>
    </row>
    <row r="6" spans="2:8" x14ac:dyDescent="0.25">
      <c r="B6" s="31" t="s">
        <v>253</v>
      </c>
      <c r="C6" s="32" t="s">
        <v>254</v>
      </c>
      <c r="D6" s="33" t="s">
        <v>255</v>
      </c>
    </row>
    <row r="7" spans="2:8" x14ac:dyDescent="0.25">
      <c r="B7" s="34">
        <v>846</v>
      </c>
      <c r="C7" s="35">
        <f>21353+7500</f>
        <v>28853</v>
      </c>
      <c r="D7" s="59">
        <f>(10018744351.8869+90000000)/1000000</f>
        <v>10108.7443518869</v>
      </c>
    </row>
    <row r="8" spans="2:8" x14ac:dyDescent="0.25">
      <c r="B8" s="34"/>
      <c r="C8" s="35"/>
      <c r="D8" s="36"/>
    </row>
    <row r="9" spans="2:8" ht="27" customHeight="1" x14ac:dyDescent="0.25">
      <c r="B9" s="71" t="s">
        <v>45</v>
      </c>
      <c r="C9" s="71"/>
      <c r="D9" s="71"/>
    </row>
  </sheetData>
  <mergeCells count="3">
    <mergeCell ref="B9:D9"/>
    <mergeCell ref="B2:H2"/>
    <mergeCell ref="B4:D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5"/>
  <sheetViews>
    <sheetView showGridLines="0" zoomScaleNormal="100" workbookViewId="0"/>
  </sheetViews>
  <sheetFormatPr baseColWidth="10" defaultColWidth="9.140625" defaultRowHeight="15.75" customHeight="1" x14ac:dyDescent="0.25"/>
  <cols>
    <col min="1" max="1" width="5.5703125" style="2" customWidth="1"/>
    <col min="2" max="2" width="12" style="51" customWidth="1"/>
    <col min="3" max="3" width="163.42578125" style="38" customWidth="1"/>
    <col min="4" max="4" width="10.7109375" style="2" bestFit="1" customWidth="1"/>
    <col min="5" max="16384" width="9.140625" style="2"/>
  </cols>
  <sheetData>
    <row r="2" spans="2:8" ht="15.75" customHeight="1" x14ac:dyDescent="0.25">
      <c r="B2" s="67" t="s">
        <v>256</v>
      </c>
      <c r="C2" s="67"/>
      <c r="D2" s="67"/>
      <c r="E2" s="68"/>
      <c r="F2" s="68"/>
      <c r="G2" s="68"/>
      <c r="H2" s="68"/>
    </row>
    <row r="4" spans="2:8" ht="15.75" customHeight="1" x14ac:dyDescent="0.25">
      <c r="B4" s="74" t="s">
        <v>262</v>
      </c>
      <c r="C4" s="74"/>
    </row>
    <row r="6" spans="2:8" ht="15.75" customHeight="1" x14ac:dyDescent="0.25">
      <c r="B6" s="52" t="s">
        <v>259</v>
      </c>
      <c r="C6" s="39" t="s">
        <v>258</v>
      </c>
    </row>
    <row r="7" spans="2:8" ht="15.75" customHeight="1" x14ac:dyDescent="0.25">
      <c r="B7" s="51" t="s">
        <v>237</v>
      </c>
      <c r="C7" s="38" t="s">
        <v>62</v>
      </c>
    </row>
    <row r="8" spans="2:8" ht="15.75" customHeight="1" x14ac:dyDescent="0.25">
      <c r="B8" s="51" t="s">
        <v>226</v>
      </c>
      <c r="C8" s="38" t="s">
        <v>63</v>
      </c>
    </row>
    <row r="9" spans="2:8" ht="15.75" customHeight="1" x14ac:dyDescent="0.25">
      <c r="B9" s="51" t="s">
        <v>182</v>
      </c>
      <c r="C9" s="38" t="s">
        <v>0</v>
      </c>
      <c r="D9" s="40"/>
    </row>
    <row r="10" spans="2:8" ht="15.75" customHeight="1" x14ac:dyDescent="0.25">
      <c r="B10" s="51" t="s">
        <v>227</v>
      </c>
      <c r="C10" s="38" t="s">
        <v>64</v>
      </c>
    </row>
    <row r="11" spans="2:8" ht="15.75" customHeight="1" x14ac:dyDescent="0.25">
      <c r="B11" s="51" t="s">
        <v>226</v>
      </c>
      <c r="C11" s="38" t="s">
        <v>65</v>
      </c>
    </row>
    <row r="12" spans="2:8" ht="15.75" customHeight="1" x14ac:dyDescent="0.25">
      <c r="B12" s="51" t="s">
        <v>208</v>
      </c>
      <c r="C12" s="38" t="s">
        <v>66</v>
      </c>
    </row>
    <row r="13" spans="2:8" ht="15.75" customHeight="1" x14ac:dyDescent="0.25">
      <c r="B13" s="51" t="s">
        <v>199</v>
      </c>
      <c r="C13" s="38" t="s">
        <v>67</v>
      </c>
    </row>
    <row r="14" spans="2:8" ht="15.75" customHeight="1" x14ac:dyDescent="0.25">
      <c r="B14" s="51" t="s">
        <v>199</v>
      </c>
      <c r="C14" s="38" t="s">
        <v>68</v>
      </c>
    </row>
    <row r="15" spans="2:8" ht="15.75" customHeight="1" x14ac:dyDescent="0.25">
      <c r="B15" s="51" t="s">
        <v>198</v>
      </c>
      <c r="C15" s="38" t="s">
        <v>69</v>
      </c>
    </row>
    <row r="16" spans="2:8" ht="15.75" customHeight="1" x14ac:dyDescent="0.25">
      <c r="B16" s="51" t="s">
        <v>200</v>
      </c>
      <c r="C16" s="38" t="s">
        <v>70</v>
      </c>
    </row>
    <row r="17" spans="2:3" ht="15.75" customHeight="1" x14ac:dyDescent="0.25">
      <c r="B17" s="51" t="s">
        <v>200</v>
      </c>
      <c r="C17" s="38" t="s">
        <v>71</v>
      </c>
    </row>
    <row r="18" spans="2:3" ht="15.75" customHeight="1" x14ac:dyDescent="0.25">
      <c r="B18" s="51" t="s">
        <v>200</v>
      </c>
      <c r="C18" s="38" t="s">
        <v>72</v>
      </c>
    </row>
    <row r="19" spans="2:3" ht="15.75" customHeight="1" x14ac:dyDescent="0.25">
      <c r="B19" s="51" t="s">
        <v>198</v>
      </c>
      <c r="C19" s="38" t="s">
        <v>73</v>
      </c>
    </row>
    <row r="20" spans="2:3" ht="15.75" customHeight="1" x14ac:dyDescent="0.25">
      <c r="B20" s="51" t="s">
        <v>199</v>
      </c>
      <c r="C20" s="38" t="s">
        <v>74</v>
      </c>
    </row>
    <row r="21" spans="2:3" ht="15.75" customHeight="1" x14ac:dyDescent="0.25">
      <c r="B21" s="51" t="s">
        <v>199</v>
      </c>
      <c r="C21" s="38" t="s">
        <v>75</v>
      </c>
    </row>
    <row r="22" spans="2:3" ht="15.75" customHeight="1" x14ac:dyDescent="0.25">
      <c r="B22" s="51" t="s">
        <v>199</v>
      </c>
      <c r="C22" s="38" t="s">
        <v>76</v>
      </c>
    </row>
    <row r="23" spans="2:3" ht="15.75" customHeight="1" x14ac:dyDescent="0.25">
      <c r="B23" s="51" t="s">
        <v>200</v>
      </c>
      <c r="C23" s="38" t="s">
        <v>77</v>
      </c>
    </row>
    <row r="24" spans="2:3" ht="15.75" customHeight="1" x14ac:dyDescent="0.25">
      <c r="B24" s="51" t="s">
        <v>188</v>
      </c>
      <c r="C24" s="38" t="s">
        <v>78</v>
      </c>
    </row>
    <row r="25" spans="2:3" ht="15.75" customHeight="1" x14ac:dyDescent="0.25">
      <c r="B25" s="51" t="s">
        <v>210</v>
      </c>
      <c r="C25" s="38" t="s">
        <v>79</v>
      </c>
    </row>
    <row r="26" spans="2:3" ht="15.75" customHeight="1" x14ac:dyDescent="0.25">
      <c r="B26" s="51" t="s">
        <v>210</v>
      </c>
      <c r="C26" s="38" t="s">
        <v>80</v>
      </c>
    </row>
    <row r="27" spans="2:3" ht="15.75" customHeight="1" x14ac:dyDescent="0.25">
      <c r="B27" s="51" t="s">
        <v>210</v>
      </c>
      <c r="C27" s="38" t="s">
        <v>81</v>
      </c>
    </row>
    <row r="28" spans="2:3" ht="15.75" customHeight="1" x14ac:dyDescent="0.25">
      <c r="B28" s="51" t="s">
        <v>211</v>
      </c>
      <c r="C28" s="38" t="s">
        <v>82</v>
      </c>
    </row>
    <row r="29" spans="2:3" ht="15.75" customHeight="1" x14ac:dyDescent="0.25">
      <c r="B29" s="51" t="s">
        <v>186</v>
      </c>
      <c r="C29" s="38" t="s">
        <v>1</v>
      </c>
    </row>
    <row r="30" spans="2:3" ht="15.75" customHeight="1" x14ac:dyDescent="0.25">
      <c r="B30" s="51" t="s">
        <v>214</v>
      </c>
      <c r="C30" s="38" t="s">
        <v>2</v>
      </c>
    </row>
    <row r="31" spans="2:3" ht="15.75" customHeight="1" x14ac:dyDescent="0.25">
      <c r="B31" s="51" t="s">
        <v>213</v>
      </c>
      <c r="C31" s="38" t="s">
        <v>4</v>
      </c>
    </row>
    <row r="32" spans="2:3" ht="15.75" customHeight="1" x14ac:dyDescent="0.25">
      <c r="B32" s="51" t="s">
        <v>219</v>
      </c>
      <c r="C32" s="38" t="s">
        <v>3</v>
      </c>
    </row>
    <row r="33" spans="2:3" ht="15.75" customHeight="1" x14ac:dyDescent="0.25">
      <c r="B33" s="51" t="s">
        <v>219</v>
      </c>
      <c r="C33" s="38" t="s">
        <v>5</v>
      </c>
    </row>
    <row r="34" spans="2:3" ht="15.75" customHeight="1" x14ac:dyDescent="0.25">
      <c r="B34" s="51" t="s">
        <v>201</v>
      </c>
      <c r="C34" s="38" t="s">
        <v>83</v>
      </c>
    </row>
    <row r="35" spans="2:3" ht="15.75" customHeight="1" x14ac:dyDescent="0.25">
      <c r="B35" s="51" t="s">
        <v>187</v>
      </c>
      <c r="C35" s="38" t="s">
        <v>84</v>
      </c>
    </row>
    <row r="36" spans="2:3" ht="15.75" customHeight="1" x14ac:dyDescent="0.25">
      <c r="B36" s="51" t="s">
        <v>238</v>
      </c>
      <c r="C36" s="38" t="s">
        <v>6</v>
      </c>
    </row>
    <row r="37" spans="2:3" ht="15.75" customHeight="1" x14ac:dyDescent="0.25">
      <c r="B37" s="51" t="s">
        <v>228</v>
      </c>
      <c r="C37" s="38" t="s">
        <v>85</v>
      </c>
    </row>
    <row r="38" spans="2:3" ht="15.75" customHeight="1" x14ac:dyDescent="0.25">
      <c r="B38" s="51" t="s">
        <v>190</v>
      </c>
      <c r="C38" s="38" t="s">
        <v>7</v>
      </c>
    </row>
    <row r="39" spans="2:3" ht="15.75" customHeight="1" x14ac:dyDescent="0.25">
      <c r="B39" s="51" t="s">
        <v>203</v>
      </c>
      <c r="C39" s="38" t="s">
        <v>86</v>
      </c>
    </row>
    <row r="40" spans="2:3" ht="15.75" customHeight="1" x14ac:dyDescent="0.25">
      <c r="B40" s="51" t="s">
        <v>194</v>
      </c>
      <c r="C40" s="38" t="s">
        <v>87</v>
      </c>
    </row>
    <row r="41" spans="2:3" ht="15.75" customHeight="1" x14ac:dyDescent="0.25">
      <c r="B41" s="51" t="s">
        <v>222</v>
      </c>
      <c r="C41" s="38" t="s">
        <v>88</v>
      </c>
    </row>
    <row r="42" spans="2:3" ht="15.75" customHeight="1" x14ac:dyDescent="0.25">
      <c r="B42" s="51" t="s">
        <v>222</v>
      </c>
      <c r="C42" s="38" t="s">
        <v>89</v>
      </c>
    </row>
    <row r="43" spans="2:3" ht="15.75" customHeight="1" x14ac:dyDescent="0.25">
      <c r="B43" s="51" t="s">
        <v>222</v>
      </c>
      <c r="C43" s="38" t="s">
        <v>90</v>
      </c>
    </row>
    <row r="44" spans="2:3" ht="15.75" customHeight="1" x14ac:dyDescent="0.25">
      <c r="B44" s="51" t="s">
        <v>222</v>
      </c>
      <c r="C44" s="38" t="s">
        <v>91</v>
      </c>
    </row>
    <row r="45" spans="2:3" ht="15.75" customHeight="1" x14ac:dyDescent="0.25">
      <c r="B45" s="51" t="s">
        <v>198</v>
      </c>
      <c r="C45" s="38" t="s">
        <v>8</v>
      </c>
    </row>
    <row r="46" spans="2:3" ht="15.75" customHeight="1" x14ac:dyDescent="0.25">
      <c r="B46" s="51" t="s">
        <v>189</v>
      </c>
      <c r="C46" s="38" t="s">
        <v>9</v>
      </c>
    </row>
    <row r="47" spans="2:3" ht="15.75" customHeight="1" x14ac:dyDescent="0.25">
      <c r="B47" s="51" t="s">
        <v>198</v>
      </c>
      <c r="C47" s="38" t="s">
        <v>10</v>
      </c>
    </row>
    <row r="48" spans="2:3" ht="15.75" customHeight="1" x14ac:dyDescent="0.25">
      <c r="B48" s="51" t="s">
        <v>198</v>
      </c>
      <c r="C48" s="38" t="s">
        <v>11</v>
      </c>
    </row>
    <row r="49" spans="2:3" ht="15.75" customHeight="1" x14ac:dyDescent="0.25">
      <c r="B49" s="51" t="s">
        <v>183</v>
      </c>
      <c r="C49" s="38" t="s">
        <v>12</v>
      </c>
    </row>
    <row r="50" spans="2:3" ht="15.75" customHeight="1" x14ac:dyDescent="0.25">
      <c r="B50" s="51" t="s">
        <v>206</v>
      </c>
      <c r="C50" s="38" t="s">
        <v>13</v>
      </c>
    </row>
    <row r="51" spans="2:3" ht="15.75" customHeight="1" x14ac:dyDescent="0.25">
      <c r="B51" s="51" t="s">
        <v>235</v>
      </c>
      <c r="C51" s="38" t="s">
        <v>14</v>
      </c>
    </row>
    <row r="52" spans="2:3" ht="15.75" customHeight="1" x14ac:dyDescent="0.25">
      <c r="B52" s="51" t="s">
        <v>207</v>
      </c>
      <c r="C52" s="38" t="s">
        <v>92</v>
      </c>
    </row>
    <row r="53" spans="2:3" ht="15.75" customHeight="1" x14ac:dyDescent="0.25">
      <c r="B53" s="51" t="s">
        <v>224</v>
      </c>
      <c r="C53" s="38" t="s">
        <v>93</v>
      </c>
    </row>
    <row r="54" spans="2:3" ht="15.75" customHeight="1" x14ac:dyDescent="0.25">
      <c r="B54" s="51" t="s">
        <v>224</v>
      </c>
      <c r="C54" s="38" t="s">
        <v>94</v>
      </c>
    </row>
    <row r="55" spans="2:3" ht="15.75" customHeight="1" x14ac:dyDescent="0.25">
      <c r="B55" s="51" t="s">
        <v>207</v>
      </c>
      <c r="C55" s="38" t="s">
        <v>95</v>
      </c>
    </row>
    <row r="56" spans="2:3" ht="15.75" customHeight="1" x14ac:dyDescent="0.25">
      <c r="B56" s="51" t="s">
        <v>190</v>
      </c>
      <c r="C56" s="38" t="s">
        <v>15</v>
      </c>
    </row>
    <row r="57" spans="2:3" ht="15.75" customHeight="1" x14ac:dyDescent="0.25">
      <c r="B57" s="51" t="s">
        <v>225</v>
      </c>
      <c r="C57" s="38" t="s">
        <v>96</v>
      </c>
    </row>
    <row r="58" spans="2:3" ht="15.75" customHeight="1" x14ac:dyDescent="0.25">
      <c r="B58" s="51" t="s">
        <v>202</v>
      </c>
      <c r="C58" s="38" t="s">
        <v>16</v>
      </c>
    </row>
    <row r="59" spans="2:3" ht="15.75" customHeight="1" x14ac:dyDescent="0.25">
      <c r="B59" s="51" t="s">
        <v>226</v>
      </c>
      <c r="C59" s="38" t="s">
        <v>97</v>
      </c>
    </row>
    <row r="60" spans="2:3" ht="15.75" customHeight="1" x14ac:dyDescent="0.25">
      <c r="B60" s="51" t="s">
        <v>236</v>
      </c>
      <c r="C60" s="38" t="s">
        <v>98</v>
      </c>
    </row>
    <row r="61" spans="2:3" ht="15.75" customHeight="1" x14ac:dyDescent="0.25">
      <c r="B61" s="51" t="s">
        <v>236</v>
      </c>
      <c r="C61" s="38" t="s">
        <v>99</v>
      </c>
    </row>
    <row r="62" spans="2:3" ht="15.75" customHeight="1" x14ac:dyDescent="0.25">
      <c r="B62" s="51" t="s">
        <v>237</v>
      </c>
      <c r="C62" s="38" t="s">
        <v>100</v>
      </c>
    </row>
    <row r="63" spans="2:3" ht="15.75" customHeight="1" x14ac:dyDescent="0.25">
      <c r="B63" s="51" t="s">
        <v>225</v>
      </c>
      <c r="C63" s="38" t="s">
        <v>101</v>
      </c>
    </row>
    <row r="64" spans="2:3" ht="15.75" customHeight="1" x14ac:dyDescent="0.25">
      <c r="B64" s="51" t="s">
        <v>186</v>
      </c>
      <c r="C64" s="38" t="s">
        <v>102</v>
      </c>
    </row>
    <row r="65" spans="2:3" ht="15.75" customHeight="1" x14ac:dyDescent="0.25">
      <c r="B65" s="51" t="s">
        <v>198</v>
      </c>
      <c r="C65" s="38" t="s">
        <v>17</v>
      </c>
    </row>
    <row r="66" spans="2:3" ht="15.75" customHeight="1" x14ac:dyDescent="0.25">
      <c r="B66" s="51" t="s">
        <v>232</v>
      </c>
      <c r="C66" s="38" t="s">
        <v>18</v>
      </c>
    </row>
    <row r="67" spans="2:3" ht="15.75" customHeight="1" x14ac:dyDescent="0.25">
      <c r="B67" s="51" t="s">
        <v>190</v>
      </c>
      <c r="C67" s="38" t="s">
        <v>19</v>
      </c>
    </row>
    <row r="68" spans="2:3" ht="15.75" customHeight="1" x14ac:dyDescent="0.25">
      <c r="B68" s="51" t="s">
        <v>202</v>
      </c>
      <c r="C68" s="38" t="s">
        <v>103</v>
      </c>
    </row>
    <row r="69" spans="2:3" ht="15.75" customHeight="1" x14ac:dyDescent="0.25">
      <c r="B69" s="51" t="s">
        <v>202</v>
      </c>
      <c r="C69" s="38" t="s">
        <v>104</v>
      </c>
    </row>
    <row r="70" spans="2:3" ht="15.75" customHeight="1" x14ac:dyDescent="0.25">
      <c r="B70" s="51" t="s">
        <v>202</v>
      </c>
      <c r="C70" s="38" t="s">
        <v>105</v>
      </c>
    </row>
    <row r="71" spans="2:3" ht="15.75" customHeight="1" x14ac:dyDescent="0.25">
      <c r="B71" s="51" t="s">
        <v>202</v>
      </c>
      <c r="C71" s="38" t="s">
        <v>20</v>
      </c>
    </row>
    <row r="72" spans="2:3" ht="15.75" customHeight="1" x14ac:dyDescent="0.25">
      <c r="B72" s="51" t="s">
        <v>202</v>
      </c>
      <c r="C72" s="38" t="s">
        <v>106</v>
      </c>
    </row>
    <row r="73" spans="2:3" ht="15.75" customHeight="1" x14ac:dyDescent="0.25">
      <c r="B73" s="51" t="s">
        <v>202</v>
      </c>
      <c r="C73" s="38" t="s">
        <v>107</v>
      </c>
    </row>
    <row r="74" spans="2:3" ht="15.75" customHeight="1" x14ac:dyDescent="0.25">
      <c r="B74" s="51" t="s">
        <v>202</v>
      </c>
      <c r="C74" s="38" t="s">
        <v>108</v>
      </c>
    </row>
    <row r="75" spans="2:3" ht="15.75" customHeight="1" x14ac:dyDescent="0.25">
      <c r="B75" s="51" t="s">
        <v>202</v>
      </c>
      <c r="C75" s="38" t="s">
        <v>109</v>
      </c>
    </row>
    <row r="76" spans="2:3" ht="15.75" customHeight="1" x14ac:dyDescent="0.25">
      <c r="B76" s="51" t="s">
        <v>202</v>
      </c>
      <c r="C76" s="38" t="s">
        <v>110</v>
      </c>
    </row>
    <row r="77" spans="2:3" ht="15.75" customHeight="1" x14ac:dyDescent="0.25">
      <c r="B77" s="51" t="s">
        <v>202</v>
      </c>
      <c r="C77" s="38" t="s">
        <v>111</v>
      </c>
    </row>
    <row r="78" spans="2:3" ht="15.75" customHeight="1" x14ac:dyDescent="0.25">
      <c r="B78" s="51" t="s">
        <v>190</v>
      </c>
      <c r="C78" s="38" t="s">
        <v>21</v>
      </c>
    </row>
    <row r="79" spans="2:3" ht="15.75" customHeight="1" x14ac:dyDescent="0.25">
      <c r="B79" s="51" t="s">
        <v>225</v>
      </c>
      <c r="C79" s="38" t="s">
        <v>112</v>
      </c>
    </row>
    <row r="80" spans="2:3" ht="15.75" customHeight="1" x14ac:dyDescent="0.25">
      <c r="B80" s="51" t="s">
        <v>185</v>
      </c>
      <c r="C80" s="38" t="s">
        <v>22</v>
      </c>
    </row>
    <row r="81" spans="2:3" ht="15.75" customHeight="1" x14ac:dyDescent="0.25">
      <c r="B81" s="51" t="s">
        <v>225</v>
      </c>
      <c r="C81" s="38" t="s">
        <v>113</v>
      </c>
    </row>
    <row r="82" spans="2:3" ht="15.75" customHeight="1" x14ac:dyDescent="0.25">
      <c r="B82" s="51" t="s">
        <v>189</v>
      </c>
      <c r="C82" s="38" t="s">
        <v>114</v>
      </c>
    </row>
    <row r="83" spans="2:3" ht="15.75" customHeight="1" x14ac:dyDescent="0.25">
      <c r="B83" s="51" t="s">
        <v>189</v>
      </c>
      <c r="C83" s="38" t="s">
        <v>115</v>
      </c>
    </row>
    <row r="84" spans="2:3" ht="15.75" customHeight="1" x14ac:dyDescent="0.25">
      <c r="B84" s="51" t="s">
        <v>189</v>
      </c>
      <c r="C84" s="38" t="s">
        <v>116</v>
      </c>
    </row>
    <row r="85" spans="2:3" ht="15.75" customHeight="1" x14ac:dyDescent="0.25">
      <c r="B85" s="51" t="s">
        <v>195</v>
      </c>
      <c r="C85" s="38" t="s">
        <v>117</v>
      </c>
    </row>
    <row r="86" spans="2:3" ht="15.75" customHeight="1" x14ac:dyDescent="0.25">
      <c r="B86" s="51" t="s">
        <v>199</v>
      </c>
      <c r="C86" s="38" t="s">
        <v>118</v>
      </c>
    </row>
    <row r="87" spans="2:3" ht="15.75" customHeight="1" x14ac:dyDescent="0.25">
      <c r="B87" s="51" t="s">
        <v>199</v>
      </c>
      <c r="C87" s="38" t="s">
        <v>119</v>
      </c>
    </row>
    <row r="88" spans="2:3" ht="15.75" customHeight="1" x14ac:dyDescent="0.25">
      <c r="B88" s="51" t="s">
        <v>199</v>
      </c>
      <c r="C88" s="38" t="s">
        <v>120</v>
      </c>
    </row>
    <row r="89" spans="2:3" ht="15.75" customHeight="1" x14ac:dyDescent="0.25">
      <c r="B89" s="51" t="s">
        <v>199</v>
      </c>
      <c r="C89" s="38" t="s">
        <v>121</v>
      </c>
    </row>
    <row r="90" spans="2:3" ht="15.75" customHeight="1" x14ac:dyDescent="0.25">
      <c r="B90" s="51" t="s">
        <v>199</v>
      </c>
      <c r="C90" s="38" t="s">
        <v>122</v>
      </c>
    </row>
    <row r="91" spans="2:3" ht="15.75" customHeight="1" x14ac:dyDescent="0.25">
      <c r="B91" s="51" t="s">
        <v>199</v>
      </c>
      <c r="C91" s="38" t="s">
        <v>123</v>
      </c>
    </row>
    <row r="92" spans="2:3" ht="15.75" customHeight="1" x14ac:dyDescent="0.25">
      <c r="B92" s="51" t="s">
        <v>199</v>
      </c>
      <c r="C92" s="38" t="s">
        <v>124</v>
      </c>
    </row>
    <row r="93" spans="2:3" ht="15.75" customHeight="1" x14ac:dyDescent="0.25">
      <c r="B93" s="51" t="s">
        <v>199</v>
      </c>
      <c r="C93" s="38" t="s">
        <v>125</v>
      </c>
    </row>
    <row r="94" spans="2:3" ht="15.75" customHeight="1" x14ac:dyDescent="0.25">
      <c r="B94" s="51" t="s">
        <v>199</v>
      </c>
      <c r="C94" s="38" t="s">
        <v>126</v>
      </c>
    </row>
    <row r="95" spans="2:3" ht="15.75" customHeight="1" x14ac:dyDescent="0.25">
      <c r="B95" s="51" t="s">
        <v>229</v>
      </c>
      <c r="C95" s="38" t="s">
        <v>127</v>
      </c>
    </row>
    <row r="96" spans="2:3" ht="15.75" customHeight="1" x14ac:dyDescent="0.25">
      <c r="B96" s="51" t="s">
        <v>184</v>
      </c>
      <c r="C96" s="38" t="s">
        <v>23</v>
      </c>
    </row>
    <row r="97" spans="2:3" ht="15.75" customHeight="1" x14ac:dyDescent="0.25">
      <c r="B97" s="51" t="s">
        <v>221</v>
      </c>
      <c r="C97" s="38" t="s">
        <v>128</v>
      </c>
    </row>
    <row r="98" spans="2:3" ht="15.75" customHeight="1" x14ac:dyDescent="0.25">
      <c r="B98" s="51" t="s">
        <v>181</v>
      </c>
      <c r="C98" s="38" t="s">
        <v>24</v>
      </c>
    </row>
    <row r="99" spans="2:3" ht="15.75" customHeight="1" x14ac:dyDescent="0.25">
      <c r="B99" s="51" t="s">
        <v>201</v>
      </c>
      <c r="C99" s="38" t="s">
        <v>129</v>
      </c>
    </row>
    <row r="100" spans="2:3" ht="15.75" customHeight="1" x14ac:dyDescent="0.25">
      <c r="B100" s="51" t="s">
        <v>197</v>
      </c>
      <c r="C100" s="38" t="s">
        <v>130</v>
      </c>
    </row>
    <row r="101" spans="2:3" ht="15.75" customHeight="1" x14ac:dyDescent="0.25">
      <c r="B101" s="51" t="s">
        <v>197</v>
      </c>
      <c r="C101" s="38" t="s">
        <v>131</v>
      </c>
    </row>
    <row r="102" spans="2:3" ht="15.75" customHeight="1" x14ac:dyDescent="0.25">
      <c r="B102" s="51" t="s">
        <v>197</v>
      </c>
      <c r="C102" s="38" t="s">
        <v>132</v>
      </c>
    </row>
    <row r="103" spans="2:3" ht="15.75" customHeight="1" x14ac:dyDescent="0.25">
      <c r="B103" s="51" t="s">
        <v>197</v>
      </c>
      <c r="C103" s="38" t="s">
        <v>133</v>
      </c>
    </row>
    <row r="104" spans="2:3" ht="15.75" customHeight="1" x14ac:dyDescent="0.25">
      <c r="B104" s="51" t="s">
        <v>197</v>
      </c>
      <c r="C104" s="38" t="s">
        <v>134</v>
      </c>
    </row>
    <row r="105" spans="2:3" ht="15.75" customHeight="1" x14ac:dyDescent="0.25">
      <c r="B105" s="51" t="s">
        <v>197</v>
      </c>
      <c r="C105" s="38" t="s">
        <v>135</v>
      </c>
    </row>
    <row r="106" spans="2:3" ht="15.75" customHeight="1" x14ac:dyDescent="0.25">
      <c r="B106" s="51" t="s">
        <v>197</v>
      </c>
      <c r="C106" s="38" t="s">
        <v>136</v>
      </c>
    </row>
    <row r="107" spans="2:3" ht="15.75" customHeight="1" x14ac:dyDescent="0.25">
      <c r="B107" s="51" t="s">
        <v>197</v>
      </c>
      <c r="C107" s="38" t="s">
        <v>137</v>
      </c>
    </row>
    <row r="108" spans="2:3" ht="15.75" customHeight="1" x14ac:dyDescent="0.25">
      <c r="B108" s="51" t="s">
        <v>220</v>
      </c>
      <c r="C108" s="38" t="s">
        <v>138</v>
      </c>
    </row>
    <row r="109" spans="2:3" ht="15.75" customHeight="1" x14ac:dyDescent="0.25">
      <c r="B109" s="51" t="s">
        <v>191</v>
      </c>
      <c r="C109" s="38" t="s">
        <v>25</v>
      </c>
    </row>
    <row r="110" spans="2:3" ht="15.75" customHeight="1" x14ac:dyDescent="0.25">
      <c r="B110" s="51" t="s">
        <v>214</v>
      </c>
      <c r="C110" s="38" t="s">
        <v>26</v>
      </c>
    </row>
    <row r="111" spans="2:3" ht="15.75" customHeight="1" x14ac:dyDescent="0.25">
      <c r="B111" s="51" t="s">
        <v>191</v>
      </c>
      <c r="C111" s="38" t="s">
        <v>27</v>
      </c>
    </row>
    <row r="112" spans="2:3" ht="15.75" customHeight="1" x14ac:dyDescent="0.25">
      <c r="B112" s="51" t="s">
        <v>212</v>
      </c>
      <c r="C112" s="38" t="s">
        <v>139</v>
      </c>
    </row>
    <row r="113" spans="2:3" ht="15.75" customHeight="1" x14ac:dyDescent="0.25">
      <c r="B113" s="51" t="s">
        <v>205</v>
      </c>
      <c r="C113" s="38" t="s">
        <v>28</v>
      </c>
    </row>
    <row r="114" spans="2:3" ht="15.75" customHeight="1" x14ac:dyDescent="0.25">
      <c r="B114" s="51" t="s">
        <v>204</v>
      </c>
      <c r="C114" s="38" t="s">
        <v>29</v>
      </c>
    </row>
    <row r="115" spans="2:3" ht="15.75" customHeight="1" x14ac:dyDescent="0.25">
      <c r="B115" s="51" t="s">
        <v>215</v>
      </c>
      <c r="C115" s="38" t="s">
        <v>30</v>
      </c>
    </row>
    <row r="116" spans="2:3" ht="15.75" customHeight="1" x14ac:dyDescent="0.25">
      <c r="B116" s="51" t="s">
        <v>211</v>
      </c>
      <c r="C116" s="38" t="s">
        <v>31</v>
      </c>
    </row>
    <row r="117" spans="2:3" ht="15.75" customHeight="1" x14ac:dyDescent="0.25">
      <c r="B117" s="51" t="s">
        <v>193</v>
      </c>
      <c r="C117" s="38" t="s">
        <v>32</v>
      </c>
    </row>
    <row r="118" spans="2:3" ht="15.75" customHeight="1" x14ac:dyDescent="0.25">
      <c r="B118" s="51" t="s">
        <v>217</v>
      </c>
      <c r="C118" s="38" t="s">
        <v>140</v>
      </c>
    </row>
    <row r="119" spans="2:3" ht="15.75" customHeight="1" x14ac:dyDescent="0.25">
      <c r="B119" s="51" t="s">
        <v>218</v>
      </c>
      <c r="C119" s="38" t="s">
        <v>141</v>
      </c>
    </row>
    <row r="120" spans="2:3" ht="15.75" customHeight="1" x14ac:dyDescent="0.25">
      <c r="B120" s="51" t="s">
        <v>196</v>
      </c>
      <c r="C120" s="38" t="s">
        <v>33</v>
      </c>
    </row>
    <row r="121" spans="2:3" ht="15.75" customHeight="1" x14ac:dyDescent="0.25">
      <c r="B121" s="51" t="s">
        <v>209</v>
      </c>
      <c r="C121" s="38" t="s">
        <v>35</v>
      </c>
    </row>
    <row r="122" spans="2:3" ht="15.75" customHeight="1" x14ac:dyDescent="0.25">
      <c r="B122" s="51" t="s">
        <v>234</v>
      </c>
      <c r="C122" s="38" t="s">
        <v>142</v>
      </c>
    </row>
    <row r="123" spans="2:3" ht="15.75" customHeight="1" x14ac:dyDescent="0.25">
      <c r="B123" s="51" t="s">
        <v>208</v>
      </c>
      <c r="C123" s="38" t="s">
        <v>143</v>
      </c>
    </row>
    <row r="124" spans="2:3" ht="15.75" customHeight="1" x14ac:dyDescent="0.25">
      <c r="B124" s="51" t="s">
        <v>223</v>
      </c>
      <c r="C124" s="38" t="s">
        <v>144</v>
      </c>
    </row>
    <row r="125" spans="2:3" ht="15.75" customHeight="1" x14ac:dyDescent="0.25">
      <c r="B125" s="51" t="s">
        <v>213</v>
      </c>
      <c r="C125" s="38" t="s">
        <v>36</v>
      </c>
    </row>
    <row r="126" spans="2:3" ht="15.75" customHeight="1" x14ac:dyDescent="0.25">
      <c r="B126" s="51" t="s">
        <v>231</v>
      </c>
      <c r="C126" s="38" t="s">
        <v>37</v>
      </c>
    </row>
    <row r="127" spans="2:3" ht="15.75" customHeight="1" x14ac:dyDescent="0.25">
      <c r="B127" s="51" t="s">
        <v>230</v>
      </c>
      <c r="C127" s="38" t="s">
        <v>38</v>
      </c>
    </row>
    <row r="128" spans="2:3" ht="15.75" customHeight="1" x14ac:dyDescent="0.25">
      <c r="B128" s="51" t="s">
        <v>231</v>
      </c>
      <c r="C128" s="38" t="s">
        <v>39</v>
      </c>
    </row>
    <row r="129" spans="2:3" ht="15.75" customHeight="1" x14ac:dyDescent="0.25">
      <c r="B129" s="51" t="s">
        <v>207</v>
      </c>
      <c r="C129" s="38" t="s">
        <v>145</v>
      </c>
    </row>
    <row r="130" spans="2:3" ht="15.75" customHeight="1" x14ac:dyDescent="0.25">
      <c r="B130" s="51" t="s">
        <v>185</v>
      </c>
      <c r="C130" s="38" t="s">
        <v>40</v>
      </c>
    </row>
    <row r="131" spans="2:3" ht="15.75" customHeight="1" x14ac:dyDescent="0.25">
      <c r="B131" s="51" t="s">
        <v>229</v>
      </c>
      <c r="C131" s="38" t="s">
        <v>146</v>
      </c>
    </row>
    <row r="132" spans="2:3" ht="15.75" customHeight="1" x14ac:dyDescent="0.25">
      <c r="B132" s="51" t="s">
        <v>193</v>
      </c>
      <c r="C132" s="41" t="s">
        <v>147</v>
      </c>
    </row>
    <row r="133" spans="2:3" ht="15.75" customHeight="1" x14ac:dyDescent="0.25">
      <c r="B133" s="51" t="s">
        <v>219</v>
      </c>
      <c r="C133" s="38" t="s">
        <v>148</v>
      </c>
    </row>
    <row r="134" spans="2:3" ht="15.75" customHeight="1" x14ac:dyDescent="0.25">
      <c r="B134" s="53" t="s">
        <v>214</v>
      </c>
      <c r="C134" s="41" t="s">
        <v>149</v>
      </c>
    </row>
    <row r="135" spans="2:3" ht="15.75" customHeight="1" x14ac:dyDescent="0.25">
      <c r="B135" s="51" t="s">
        <v>202</v>
      </c>
      <c r="C135" s="38" t="s">
        <v>41</v>
      </c>
    </row>
    <row r="136" spans="2:3" ht="15.75" customHeight="1" x14ac:dyDescent="0.25">
      <c r="B136" s="51" t="s">
        <v>219</v>
      </c>
      <c r="C136" s="38" t="s">
        <v>150</v>
      </c>
    </row>
    <row r="137" spans="2:3" ht="15.75" customHeight="1" x14ac:dyDescent="0.25">
      <c r="B137" s="51" t="s">
        <v>216</v>
      </c>
      <c r="C137" s="38" t="s">
        <v>151</v>
      </c>
    </row>
    <row r="138" spans="2:3" ht="15.75" customHeight="1" x14ac:dyDescent="0.25">
      <c r="B138" s="51" t="s">
        <v>191</v>
      </c>
      <c r="C138" s="38" t="s">
        <v>152</v>
      </c>
    </row>
    <row r="139" spans="2:3" ht="15.75" customHeight="1" x14ac:dyDescent="0.25">
      <c r="B139" s="51" t="s">
        <v>192</v>
      </c>
      <c r="C139" s="38" t="s">
        <v>42</v>
      </c>
    </row>
    <row r="140" spans="2:3" ht="15.75" customHeight="1" x14ac:dyDescent="0.25">
      <c r="B140" s="51" t="s">
        <v>181</v>
      </c>
      <c r="C140" s="38" t="s">
        <v>43</v>
      </c>
    </row>
    <row r="141" spans="2:3" ht="15.75" customHeight="1" x14ac:dyDescent="0.25">
      <c r="B141" s="51" t="s">
        <v>233</v>
      </c>
      <c r="C141" s="38" t="s">
        <v>34</v>
      </c>
    </row>
    <row r="142" spans="2:3" ht="15.75" customHeight="1" x14ac:dyDescent="0.25">
      <c r="B142" s="51" t="s">
        <v>189</v>
      </c>
      <c r="C142" s="38" t="s">
        <v>44</v>
      </c>
    </row>
    <row r="144" spans="2:3" ht="15.75" customHeight="1" x14ac:dyDescent="0.25">
      <c r="B144" s="75" t="s">
        <v>45</v>
      </c>
      <c r="C144" s="75"/>
    </row>
    <row r="145" spans="2:3" ht="15.75" customHeight="1" x14ac:dyDescent="0.25">
      <c r="B145" s="76" t="s">
        <v>153</v>
      </c>
      <c r="C145" s="76"/>
    </row>
  </sheetData>
  <mergeCells count="4">
    <mergeCell ref="B4:C4"/>
    <mergeCell ref="B144:C144"/>
    <mergeCell ref="B145:C145"/>
    <mergeCell ref="B2:H2"/>
  </mergeCells>
  <hyperlinks>
    <hyperlink ref="C84" r:id="rId1" display="https://www.mincotur.gob.es/PortalAyudas/mercados-sostenibles-zonas-rurales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4"/>
  <sheetViews>
    <sheetView showGridLines="0" zoomScaleNormal="100" workbookViewId="0"/>
  </sheetViews>
  <sheetFormatPr baseColWidth="10" defaultColWidth="9.140625" defaultRowHeight="15" x14ac:dyDescent="0.25"/>
  <cols>
    <col min="1" max="1" width="3.85546875" style="2" customWidth="1"/>
    <col min="2" max="2" width="50.85546875" style="42" bestFit="1" customWidth="1"/>
    <col min="3" max="3" width="25.5703125" style="38" customWidth="1"/>
    <col min="4" max="4" width="24.42578125" style="2" customWidth="1"/>
    <col min="5" max="5" width="25.42578125" style="2" customWidth="1"/>
    <col min="6" max="16384" width="9.140625" style="2"/>
  </cols>
  <sheetData>
    <row r="1" spans="2:8" ht="12.75" customHeight="1" x14ac:dyDescent="0.25"/>
    <row r="2" spans="2:8" ht="12.75" customHeight="1" x14ac:dyDescent="0.25">
      <c r="B2" s="67" t="s">
        <v>261</v>
      </c>
      <c r="C2" s="67"/>
      <c r="D2" s="67"/>
      <c r="E2" s="68"/>
      <c r="F2" s="68"/>
      <c r="G2" s="68"/>
      <c r="H2" s="68"/>
    </row>
    <row r="3" spans="2:8" ht="7.5" customHeight="1" x14ac:dyDescent="0.25">
      <c r="B3" s="37"/>
    </row>
    <row r="4" spans="2:8" x14ac:dyDescent="0.25">
      <c r="B4" s="77" t="s">
        <v>264</v>
      </c>
      <c r="C4" s="77"/>
    </row>
    <row r="6" spans="2:8" ht="15" customHeight="1" x14ac:dyDescent="0.25">
      <c r="B6" s="81" t="s">
        <v>257</v>
      </c>
      <c r="C6" s="81" t="s">
        <v>265</v>
      </c>
      <c r="D6" s="81" t="s">
        <v>239</v>
      </c>
      <c r="E6" s="81" t="s">
        <v>266</v>
      </c>
    </row>
    <row r="7" spans="2:8" x14ac:dyDescent="0.25">
      <c r="B7" s="82"/>
      <c r="C7" s="82"/>
      <c r="D7" s="82"/>
      <c r="E7" s="82"/>
    </row>
    <row r="8" spans="2:8" x14ac:dyDescent="0.25">
      <c r="B8" s="43" t="s">
        <v>240</v>
      </c>
      <c r="C8" s="46">
        <v>4295</v>
      </c>
      <c r="D8" s="1">
        <v>44390</v>
      </c>
      <c r="E8" s="47">
        <v>3735</v>
      </c>
    </row>
    <row r="9" spans="2:8" x14ac:dyDescent="0.25">
      <c r="B9" s="43" t="s">
        <v>241</v>
      </c>
      <c r="C9" s="46">
        <v>982</v>
      </c>
      <c r="D9" s="1">
        <v>44530</v>
      </c>
      <c r="E9" s="47">
        <v>288</v>
      </c>
    </row>
    <row r="10" spans="2:8" x14ac:dyDescent="0.25">
      <c r="B10" s="43" t="s">
        <v>242</v>
      </c>
      <c r="C10" s="46">
        <v>6920</v>
      </c>
      <c r="D10" s="1">
        <v>44544</v>
      </c>
      <c r="E10" s="47">
        <v>1840.5</v>
      </c>
    </row>
    <row r="11" spans="2:8" x14ac:dyDescent="0.25">
      <c r="B11" s="43" t="s">
        <v>243</v>
      </c>
      <c r="C11" s="46">
        <v>1827.5</v>
      </c>
      <c r="D11" s="1">
        <v>44600</v>
      </c>
      <c r="E11" s="47">
        <v>177.5</v>
      </c>
    </row>
    <row r="12" spans="2:8" x14ac:dyDescent="0.25">
      <c r="B12" s="43" t="s">
        <v>244</v>
      </c>
      <c r="C12" s="46">
        <v>1100.5999999999999</v>
      </c>
      <c r="D12" s="1">
        <v>44621</v>
      </c>
      <c r="E12" s="47">
        <v>5</v>
      </c>
    </row>
    <row r="13" spans="2:8" x14ac:dyDescent="0.25">
      <c r="B13" s="43" t="s">
        <v>245</v>
      </c>
      <c r="C13" s="46">
        <v>492</v>
      </c>
      <c r="D13" s="1">
        <v>44628</v>
      </c>
      <c r="E13" s="50" t="s">
        <v>246</v>
      </c>
    </row>
    <row r="14" spans="2:8" x14ac:dyDescent="0.25">
      <c r="B14" s="43" t="s">
        <v>247</v>
      </c>
      <c r="C14" s="46">
        <v>310</v>
      </c>
      <c r="D14" s="1">
        <v>44635</v>
      </c>
      <c r="E14" s="50" t="s">
        <v>246</v>
      </c>
    </row>
    <row r="15" spans="2:8" x14ac:dyDescent="0.25">
      <c r="B15" s="43" t="s">
        <v>248</v>
      </c>
      <c r="C15" s="46">
        <v>2193.1</v>
      </c>
      <c r="D15" s="1">
        <v>44642</v>
      </c>
      <c r="E15" s="47">
        <v>585.75</v>
      </c>
    </row>
    <row r="16" spans="2:8" x14ac:dyDescent="0.25">
      <c r="B16" s="43" t="s">
        <v>249</v>
      </c>
      <c r="C16" s="46">
        <v>1940</v>
      </c>
      <c r="D16" s="1">
        <v>44642</v>
      </c>
      <c r="E16" s="50" t="s">
        <v>246</v>
      </c>
    </row>
    <row r="17" spans="2:5" x14ac:dyDescent="0.25">
      <c r="B17" s="43" t="s">
        <v>250</v>
      </c>
      <c r="C17" s="46">
        <v>12250</v>
      </c>
      <c r="D17" s="1">
        <v>44705</v>
      </c>
      <c r="E17" s="50" t="s">
        <v>246</v>
      </c>
    </row>
    <row r="18" spans="2:5" x14ac:dyDescent="0.25">
      <c r="B18" s="43" t="s">
        <v>251</v>
      </c>
      <c r="C18" s="46">
        <v>808.4</v>
      </c>
      <c r="D18" s="1">
        <v>44712</v>
      </c>
      <c r="E18" s="47">
        <v>22</v>
      </c>
    </row>
    <row r="19" spans="2:5" x14ac:dyDescent="0.25">
      <c r="B19" s="25" t="s">
        <v>58</v>
      </c>
      <c r="C19" s="48">
        <v>33118.6</v>
      </c>
      <c r="D19" s="48"/>
      <c r="E19" s="48">
        <v>6653.75</v>
      </c>
    </row>
    <row r="20" spans="2:5" x14ac:dyDescent="0.25">
      <c r="D20" s="44"/>
      <c r="E20" s="44"/>
    </row>
    <row r="21" spans="2:5" ht="15" customHeight="1" x14ac:dyDescent="0.25">
      <c r="B21" s="78" t="s">
        <v>45</v>
      </c>
      <c r="C21" s="78"/>
      <c r="D21" s="78"/>
      <c r="E21" s="78"/>
    </row>
    <row r="131" spans="2:3" x14ac:dyDescent="0.25">
      <c r="C131" s="41"/>
    </row>
    <row r="133" spans="2:3" x14ac:dyDescent="0.25">
      <c r="B133" s="45"/>
      <c r="C133" s="41"/>
    </row>
    <row r="143" spans="2:3" x14ac:dyDescent="0.25">
      <c r="B143" s="79"/>
      <c r="C143" s="79"/>
    </row>
    <row r="144" spans="2:3" x14ac:dyDescent="0.25">
      <c r="B144" s="80"/>
      <c r="C144" s="80"/>
    </row>
  </sheetData>
  <mergeCells count="9">
    <mergeCell ref="B2:H2"/>
    <mergeCell ref="B4:C4"/>
    <mergeCell ref="B21:E21"/>
    <mergeCell ref="B143:C143"/>
    <mergeCell ref="B144:C144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 Datos ejecución</vt:lpstr>
      <vt:lpstr>2 Distribucion a CCAA</vt:lpstr>
      <vt:lpstr>3 Distribucion por CCAA</vt:lpstr>
      <vt:lpstr>4 Conv. Resueltas AGE</vt:lpstr>
      <vt:lpstr>5 Conv. Resueltas AGE listado</vt:lpstr>
      <vt:lpstr>6  PERTE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Álvarez DomÍnguez, María Jesús</dc:creator>
  <cp:lastModifiedBy>SGAAEEG20</cp:lastModifiedBy>
  <dcterms:created xsi:type="dcterms:W3CDTF">2015-06-05T18:19:34Z</dcterms:created>
  <dcterms:modified xsi:type="dcterms:W3CDTF">2022-06-20T13:49:57Z</dcterms:modified>
</cp:coreProperties>
</file>